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П" sheetId="1" r:id="rId1"/>
    <sheet name="дов 1" sheetId="2" r:id="rId2"/>
    <sheet name="дов 2" sheetId="3" r:id="rId3"/>
  </sheets>
  <definedNames/>
  <calcPr fullCalcOnLoad="1"/>
</workbook>
</file>

<file path=xl/sharedStrings.xml><?xml version="1.0" encoding="utf-8"?>
<sst xmlns="http://schemas.openxmlformats.org/spreadsheetml/2006/main" count="824" uniqueCount="273">
  <si>
    <t>ЗАТВЕРДЖЕНО</t>
  </si>
  <si>
    <t>наказом Міністерства економіки України</t>
  </si>
  <si>
    <t>від 26 липня 2010 року № 922</t>
  </si>
  <si>
    <t>Додаток до річного плану державних закупівель на 2011 рік</t>
  </si>
  <si>
    <t xml:space="preserve">Інститут прикладної фізики Національної академії наук України  ЄДРПОУ  05399225 </t>
  </si>
  <si>
    <t>№ з/п</t>
  </si>
  <si>
    <t xml:space="preserve"> Предмет закупівлі</t>
  </si>
  <si>
    <t>Код згідно з Державним класифікаторів  продукції та послуг 016-97 (при закупівлі товарів, послуг), ДБН Д.1.1-1-2000 (послуг з поточного ремонту), ДК 015-97 (послуг з виконання науково-технічних робіт)</t>
  </si>
  <si>
    <t>Код КЕКВ (для бюджетних коштів)</t>
  </si>
  <si>
    <t>Джере-ло фінансу-вання</t>
  </si>
  <si>
    <t>Очікувана вартість предмета закупівлі</t>
  </si>
  <si>
    <t>Процедура закупівлі</t>
  </si>
  <si>
    <t>Оріентований початок прове-дення процедури закупівлі</t>
  </si>
  <si>
    <t>Підрозділи (особи), яких планується залучити до підготовки  документації конкурсних торгів(запиту ціноівих котирувань)</t>
  </si>
  <si>
    <t>При-мітка</t>
  </si>
  <si>
    <t xml:space="preserve"> Продукція розсадників та квітництва </t>
  </si>
  <si>
    <t>01.12.2</t>
  </si>
  <si>
    <t>Державний бюджет</t>
  </si>
  <si>
    <t>процедура не проводиться</t>
  </si>
  <si>
    <t xml:space="preserve">Мінерали для хімічної промисловості та виробництва добрив  </t>
  </si>
  <si>
    <t>14.30.1</t>
  </si>
  <si>
    <t xml:space="preserve"> Напої спиртні дистильовані </t>
  </si>
  <si>
    <t>15.91.1</t>
  </si>
  <si>
    <t xml:space="preserve">Вироби шкіряні галантерейні та дорожні </t>
  </si>
  <si>
    <t>19.20.1</t>
  </si>
  <si>
    <t xml:space="preserve">Вироби з деревини інші  </t>
  </si>
  <si>
    <t>20.51.1</t>
  </si>
  <si>
    <t>Приладдя канцелярські паперові </t>
  </si>
  <si>
    <t>21.23.1</t>
  </si>
  <si>
    <t>Книги у вигляді окремих листків</t>
  </si>
  <si>
    <t>22.11.1</t>
  </si>
  <si>
    <t>Видання періодичні </t>
  </si>
  <si>
    <t>22.13.1</t>
  </si>
  <si>
    <t xml:space="preserve"> Продукція друкована інша </t>
  </si>
  <si>
    <t>22.22.1</t>
  </si>
  <si>
    <t>Товари з паперу чи картону шкільні та канцелярські </t>
  </si>
  <si>
    <t>22.22.2</t>
  </si>
  <si>
    <t>Послуги з друкування книг, періодичних видань </t>
  </si>
  <si>
    <t>22.22.3</t>
  </si>
  <si>
    <t xml:space="preserve">Послуги з тиражування звукозаписів на магнітних носіях </t>
  </si>
  <si>
    <t>22.31.1</t>
  </si>
  <si>
    <t>Продукти нафтоперероблення рідкі</t>
  </si>
  <si>
    <t>23.20.1</t>
  </si>
  <si>
    <t>Гази промислові </t>
  </si>
  <si>
    <t>24.11.1</t>
  </si>
  <si>
    <t>Фарби та лаки</t>
  </si>
  <si>
    <t>24.30.1</t>
  </si>
  <si>
    <t xml:space="preserve">Мило та чистильні препарати </t>
  </si>
  <si>
    <t>24.51.3</t>
  </si>
  <si>
    <t>Клеї та желатини </t>
  </si>
  <si>
    <t>24.62.1</t>
  </si>
  <si>
    <t>Чорнило і туш </t>
  </si>
  <si>
    <t>24.66.2</t>
  </si>
  <si>
    <t xml:space="preserve">Трубки та труби гумові </t>
  </si>
  <si>
    <t>25.13.3</t>
  </si>
  <si>
    <t>Вироби гумові різні </t>
  </si>
  <si>
    <t>25.13.7</t>
  </si>
  <si>
    <t xml:space="preserve">Тара з пластмас </t>
  </si>
  <si>
    <t>25.22.1</t>
  </si>
  <si>
    <t xml:space="preserve"> Матеріали будівельні з пластмас </t>
  </si>
  <si>
    <t>25.23.1</t>
  </si>
  <si>
    <t xml:space="preserve"> Інші пластмасові вироби н.в.і.у. </t>
  </si>
  <si>
    <t>25.24.2</t>
  </si>
  <si>
    <t xml:space="preserve">Послуги з виготовлення деталей з пластмас </t>
  </si>
  <si>
    <t>25.24.9</t>
  </si>
  <si>
    <t xml:space="preserve">Цегла, блоки та будівельні вироби з випаленої глини </t>
  </si>
  <si>
    <t>26.40.1</t>
  </si>
  <si>
    <t xml:space="preserve">Вироби абразивні </t>
  </si>
  <si>
    <t>26.81.1</t>
  </si>
  <si>
    <t>Прокат плоский </t>
  </si>
  <si>
    <t>27.10.4</t>
  </si>
  <si>
    <t>1131</t>
  </si>
  <si>
    <t xml:space="preserve">Прокат сортовий гарячекатаний </t>
  </si>
  <si>
    <t>27.10.6</t>
  </si>
  <si>
    <t xml:space="preserve">Фітинги трубопровідні чавунні </t>
  </si>
  <si>
    <t>27.21.2</t>
  </si>
  <si>
    <t xml:space="preserve">Труби сталеві </t>
  </si>
  <si>
    <t>27.22.1</t>
  </si>
  <si>
    <t>Напівфабрикати з алюмінію</t>
  </si>
  <si>
    <t>27.42.2</t>
  </si>
  <si>
    <t xml:space="preserve"> Виливки з інших кольорових металів </t>
  </si>
  <si>
    <t>27.54.1</t>
  </si>
  <si>
    <t>Споруди та каркаси металеві </t>
  </si>
  <si>
    <t>28.11.2</t>
  </si>
  <si>
    <t xml:space="preserve">Послуги з технічного обслуговування і ремонту котлів центрального опалення </t>
  </si>
  <si>
    <t>28.22.9</t>
  </si>
  <si>
    <t>1165</t>
  </si>
  <si>
    <t xml:space="preserve">Інструменти ручні сільськогосподарські </t>
  </si>
  <si>
    <t>28.62.1</t>
  </si>
  <si>
    <t>Інструменти ручні інші </t>
  </si>
  <si>
    <t>28.62.3</t>
  </si>
  <si>
    <t xml:space="preserve">Набори інструментів для машин </t>
  </si>
  <si>
    <t>28.62.4</t>
  </si>
  <si>
    <t xml:space="preserve">Вироби з дроту </t>
  </si>
  <si>
    <t>28.73.1</t>
  </si>
  <si>
    <t>Вироби металеві різні інші </t>
  </si>
  <si>
    <t>28.75.2</t>
  </si>
  <si>
    <t>Послуги з монтажу, технічного обслуговування і ремонту двигунів та турбін </t>
  </si>
  <si>
    <t>29.11.9</t>
  </si>
  <si>
    <t>1134</t>
  </si>
  <si>
    <t>Двигуни та силові установки гідравлічні та пневматичні</t>
  </si>
  <si>
    <t>29.12.1</t>
  </si>
  <si>
    <t xml:space="preserve">Установки холодильні та вентиляційні промислові </t>
  </si>
  <si>
    <t>29.23.1</t>
  </si>
  <si>
    <t>Вентилятори</t>
  </si>
  <si>
    <t>29.23.2</t>
  </si>
  <si>
    <t>Послуги з монтажу, технічного обслуговування і ремонту промислових холодильних та вентиляційних установок</t>
  </si>
  <si>
    <t>29.23.9</t>
  </si>
  <si>
    <t xml:space="preserve">Машини та апарати для дистиляції чи ректифікації, фільтрування та очищення, газогенератори </t>
  </si>
  <si>
    <t>29.24.1</t>
  </si>
  <si>
    <t xml:space="preserve">Інструменти ручні </t>
  </si>
  <si>
    <t>29.40.5</t>
  </si>
  <si>
    <t xml:space="preserve"> Устаткування для паяння та зварювання </t>
  </si>
  <si>
    <t>29.40.6</t>
  </si>
  <si>
    <t>Машини для оброблення мінеральних матеріалів</t>
  </si>
  <si>
    <t>29.52.4</t>
  </si>
  <si>
    <t xml:space="preserve">Обладнання копіювально-розмножувальне та інше конторське обладнання </t>
  </si>
  <si>
    <t>30.01.2</t>
  </si>
  <si>
    <t>2110</t>
  </si>
  <si>
    <t>Устаткування для автоматичного оброблення інформації</t>
  </si>
  <si>
    <t>30.02.1</t>
  </si>
  <si>
    <t>1131,   2100</t>
  </si>
  <si>
    <t xml:space="preserve">Реактори електричні та перетворювачі статичні електричні </t>
  </si>
  <si>
    <t>31.10.5</t>
  </si>
  <si>
    <t xml:space="preserve"> Апаратура електрична низьковольтна</t>
  </si>
  <si>
    <t>31.20.2</t>
  </si>
  <si>
    <t xml:space="preserve">Послуги з монтажу, технічного обслуговування і ремонту апаратури електророзподільної та контрольної </t>
  </si>
  <si>
    <t>31.20.9</t>
  </si>
  <si>
    <t>Провід та кабель ізольовані</t>
  </si>
  <si>
    <t>31.30.1</t>
  </si>
  <si>
    <t>Лампи електричні</t>
  </si>
  <si>
    <t>31.50.1</t>
  </si>
  <si>
    <t xml:space="preserve">Електроустаткування н.в.і.у. </t>
  </si>
  <si>
    <t>31.62.1</t>
  </si>
  <si>
    <t xml:space="preserve">Прилади електровакуумні  </t>
  </si>
  <si>
    <t>32.10.4</t>
  </si>
  <si>
    <t>Прилади напівпровідникові </t>
  </si>
  <si>
    <t>32.10.5</t>
  </si>
  <si>
    <t>Устаткування радіологічне</t>
  </si>
  <si>
    <t>33.10.1</t>
  </si>
  <si>
    <t>1131, 2110</t>
  </si>
  <si>
    <t xml:space="preserve">Прилади та інструменти навігаційні, метеорологічні, геофізичні </t>
  </si>
  <si>
    <t>33.20.1</t>
  </si>
  <si>
    <t xml:space="preserve">Прилади для вимірювання електричних величин та іонізувальних випромінювань </t>
  </si>
  <si>
    <t>33.20.4</t>
  </si>
  <si>
    <t xml:space="preserve">Вузли та приладдя до контрольно-вимірювальної апаратури </t>
  </si>
  <si>
    <t>33.20.8</t>
  </si>
  <si>
    <t xml:space="preserve">Вузли та деталі для автомобілів </t>
  </si>
  <si>
    <t>34.30.2</t>
  </si>
  <si>
    <t>Мітли та щітки </t>
  </si>
  <si>
    <t>36.62.1</t>
  </si>
  <si>
    <t>Приладдя канцелярське </t>
  </si>
  <si>
    <t>36.63.2</t>
  </si>
  <si>
    <t xml:space="preserve">Послуги з постачання електроенергії </t>
  </si>
  <si>
    <t>40.10.3</t>
  </si>
  <si>
    <t xml:space="preserve">відповідно до ч.3.ст.2 Закону України "Про здійснення державних закупівель". Дія цього Закону не поширюється на випадки, якщо предметом закупівлі є ці послуги
</t>
  </si>
  <si>
    <t>послуги з централізованого опалення</t>
  </si>
  <si>
    <t>40.30.1</t>
  </si>
  <si>
    <t xml:space="preserve">Послуги з розподілу води </t>
  </si>
  <si>
    <t>41.00.2</t>
  </si>
  <si>
    <t>Монтаж та встановлення дерев'яних конструкцій (вогнегасна обробка покрівлі - пожежна безпека в будівництві)</t>
  </si>
  <si>
    <t>45.22.1 (ДБН В.1.1-7-2002)</t>
  </si>
  <si>
    <t>Монтаж електропроводки та арматури (створення системи вентиляції та кондиціонування - вентиляція та кондиціонування)</t>
  </si>
  <si>
    <t>45.31.1 (ДБН Д.2.2-20-99)</t>
  </si>
  <si>
    <t>1131, 2123</t>
  </si>
  <si>
    <t>Монтаж систем пожежної та охоронної сигналізації; монтаж антен (ремонт противопожежної сигналізації - пожежна безпека в будівництві)</t>
  </si>
  <si>
    <t>45.31.2 (ДБН В.1.1-7-2002)</t>
  </si>
  <si>
    <t xml:space="preserve">Роботи штукатурні </t>
  </si>
  <si>
    <t>45.41.1</t>
  </si>
  <si>
    <t xml:space="preserve">Ремонт тиньку фасадів шпаклюванням                                                                                            </t>
  </si>
  <si>
    <t>Р 11-24-1</t>
  </si>
  <si>
    <t xml:space="preserve">Ремонт тиньку зовнішних стовбів, колон та пилястрів                            </t>
  </si>
  <si>
    <t>Р 11-17-1</t>
  </si>
  <si>
    <t xml:space="preserve">Ремонт тиньку рустованних фасадів                         </t>
  </si>
  <si>
    <t>Р 11-14-1</t>
  </si>
  <si>
    <t>Пофарбування фасаду</t>
  </si>
  <si>
    <t>Р 12-54-1</t>
  </si>
  <si>
    <t>Роботи столярні (заміна віконних блоків- установка віконних блоків з металопластику в камяних стінах)</t>
  </si>
  <si>
    <t>45.42.1 (Р-6-10-3)</t>
  </si>
  <si>
    <t xml:space="preserve">Трубопроводи та лінії локальні; допоміжні споруди </t>
  </si>
  <si>
    <t>45.62.4</t>
  </si>
  <si>
    <t xml:space="preserve">Послуги з технічного обслуговування і ремонту пасажирських автомобілів </t>
  </si>
  <si>
    <t>50.20.1</t>
  </si>
  <si>
    <t xml:space="preserve">Послуги готелів з ресторанами </t>
  </si>
  <si>
    <t>55.11.1</t>
  </si>
  <si>
    <t xml:space="preserve">Послуги громадського харчування </t>
  </si>
  <si>
    <t>55.30.1</t>
  </si>
  <si>
    <t xml:space="preserve">Послуги з перевезення вантажів неспеціалізованим автомобільним транспортом </t>
  </si>
  <si>
    <t>60.24.2</t>
  </si>
  <si>
    <t xml:space="preserve">Послуги з передавання даних і повідомлень </t>
  </si>
  <si>
    <t>64.20.1</t>
  </si>
  <si>
    <t>Послуги центрального банку </t>
  </si>
  <si>
    <t>65.11.1</t>
  </si>
  <si>
    <t>Послуги з грошового посередництва інші </t>
  </si>
  <si>
    <t>65.12.1</t>
  </si>
  <si>
    <t xml:space="preserve">Послуги зі страхування життя </t>
  </si>
  <si>
    <t>66.01.1</t>
  </si>
  <si>
    <t>Послуги зі здавання під найм (в оренду) інших машин і обладнання без операторів</t>
  </si>
  <si>
    <t>71.34.1</t>
  </si>
  <si>
    <t xml:space="preserve">Носії інформації з записом </t>
  </si>
  <si>
    <t>72.20.1</t>
  </si>
  <si>
    <t xml:space="preserve">  Послуги з управління обчислювальними засобами </t>
  </si>
  <si>
    <t>72.30.1</t>
  </si>
  <si>
    <t>Послуги з технічного обслуговування і ремонту конторських, лічильних машин та комп'ютерної техніки </t>
  </si>
  <si>
    <t>72.50.1</t>
  </si>
  <si>
    <t>Послуги з досліджень та експериментальних розробок у галузі природничих і технічних наук -дослідження та розробки в галузі фізико-математичних робіт (фізика твердого тіла) - розробка технологічного процесу поверхневого легування комбінованим методом</t>
  </si>
  <si>
    <t>73.10.1( І.1 01.04.07)</t>
  </si>
  <si>
    <t>Послуги в галузі права </t>
  </si>
  <si>
    <t>74.11.1</t>
  </si>
  <si>
    <t xml:space="preserve"> Послуги з прибирання будинків </t>
  </si>
  <si>
    <t>74.70.1</t>
  </si>
  <si>
    <t>Послуги комерційні інші </t>
  </si>
  <si>
    <t>74.84.1</t>
  </si>
  <si>
    <t xml:space="preserve">Послуги з навчання дорослих інші </t>
  </si>
  <si>
    <t>80.42.1</t>
  </si>
  <si>
    <t>Послуги в сфері освітти</t>
  </si>
  <si>
    <t>80.42.2</t>
  </si>
  <si>
    <t xml:space="preserve">Послуги з охорони здоров'я людини інші </t>
  </si>
  <si>
    <t>85.14.1</t>
  </si>
  <si>
    <t>Інші</t>
  </si>
  <si>
    <t>ВСЬОГО</t>
  </si>
  <si>
    <t>Затверджений рішенням  комітету з конкурсних торгів від ___. ___. 2011р. № 1</t>
  </si>
  <si>
    <t>Голова комітету з конкурсних торгів - заст. директора з загальних питань ____________  О.П. Хижняк</t>
  </si>
  <si>
    <t>Секретар комітету з конкурсних торгів - провідний економіст                    ____________   О.І. Колесник</t>
  </si>
  <si>
    <t xml:space="preserve">Вироби текстильні інші </t>
  </si>
  <si>
    <t>17.54.3</t>
  </si>
  <si>
    <t xml:space="preserve">Похідні органічних продуктів із специфічними функціями </t>
  </si>
  <si>
    <t>24.14.7</t>
  </si>
  <si>
    <t xml:space="preserve">Носії даних </t>
  </si>
  <si>
    <t>24.65.1</t>
  </si>
  <si>
    <t>Вапно</t>
  </si>
  <si>
    <t>26.52.1</t>
  </si>
  <si>
    <t xml:space="preserve">Зливки та напівфабрикати з нелегованої сталі </t>
  </si>
  <si>
    <t>27.10.2</t>
  </si>
  <si>
    <t>Свинець, цинк та олово чорнові</t>
  </si>
  <si>
    <t>27.43.1</t>
  </si>
  <si>
    <t xml:space="preserve">Мідь чорнова </t>
  </si>
  <si>
    <t>27.44.1</t>
  </si>
  <si>
    <t xml:space="preserve">Метали кольорові інші </t>
  </si>
  <si>
    <t>27.45.3</t>
  </si>
  <si>
    <t xml:space="preserve">Засоби кріпильні, вироби гвинтові машинні та пружини </t>
  </si>
  <si>
    <t>28.74.1</t>
  </si>
  <si>
    <t xml:space="preserve">Схеми інтегровані та мікромодулі </t>
  </si>
  <si>
    <t>32.10.6</t>
  </si>
  <si>
    <t>Послуги з централізованого опалення</t>
  </si>
  <si>
    <t>Роботи столярні (заміна віконних блоків- установка віконних блоків з металопластику в камяних стінах</t>
  </si>
  <si>
    <t xml:space="preserve">Послуги зі страхування, крім страхування життя </t>
  </si>
  <si>
    <t>66.03.1</t>
  </si>
  <si>
    <t>Затверджений рішенням  комітету з конкурсних торгів від ___. ___. 2011р. № 2</t>
  </si>
  <si>
    <t xml:space="preserve">Трубки, труби, трубопроводи та фітинги пластмасові </t>
  </si>
  <si>
    <t>25.21.2</t>
  </si>
  <si>
    <t xml:space="preserve">Скло листове </t>
  </si>
  <si>
    <t>26.11.1</t>
  </si>
  <si>
    <t>Вентилі, крани, клапани та подібні вироби</t>
  </si>
  <si>
    <t>29.13.1</t>
  </si>
  <si>
    <t xml:space="preserve">Машини спеціального призначення різні </t>
  </si>
  <si>
    <t>29.56.2</t>
  </si>
  <si>
    <t>Установки електрогенераторні та перетворювачі обертові електричні</t>
  </si>
  <si>
    <t>31.10.3</t>
  </si>
  <si>
    <t xml:space="preserve">Конденсатори електричні </t>
  </si>
  <si>
    <t>32.10.1</t>
  </si>
  <si>
    <t xml:space="preserve">Резистори електричні </t>
  </si>
  <si>
    <t>32.10.2</t>
  </si>
  <si>
    <t xml:space="preserve">Обладнання електроакустичне </t>
  </si>
  <si>
    <t>32.30.4</t>
  </si>
  <si>
    <t xml:space="preserve">Прилади для визначення маси та вимірювання лінійних розмірів </t>
  </si>
  <si>
    <t>33.20.3</t>
  </si>
  <si>
    <t xml:space="preserve">Роботи штукатурні. Ремонт тиньку фасадів шпаклюванням                                                                                            </t>
  </si>
  <si>
    <t xml:space="preserve"> 45.41.1                     (Р 11-24-1)</t>
  </si>
  <si>
    <t xml:space="preserve">Роботи штукатурні.Ремонт тиньку зовнішних стовбів, колон та пилястрів                            </t>
  </si>
  <si>
    <t xml:space="preserve">Роботи штукатурні.Ремонт тиньку рустованних фасадів                         </t>
  </si>
  <si>
    <t>Роботи штукатурні.Пофарбування фасаду</t>
  </si>
  <si>
    <t>Затверджений рішенням  комітету з конкурсних торгів від ___. ___. 2011р. № 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</si>
</sst>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3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Arial"/>
      <family val="2"/>
    </font>
    <font>
      <sz val="8"/>
      <name val="Arial Cyr"/>
      <family val="2"/>
    </font>
    <font>
      <sz val="7"/>
      <name val="Arial Cyr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 shrinkToFit="1"/>
    </xf>
    <xf numFmtId="164" fontId="1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3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4.875" style="1" customWidth="1"/>
    <col min="3" max="3" width="17.375" style="1" customWidth="1"/>
    <col min="4" max="4" width="0" style="0" hidden="1" customWidth="1"/>
    <col min="5" max="5" width="7.125" style="1" customWidth="1"/>
    <col min="6" max="6" width="10.625" style="0" customWidth="1"/>
    <col min="7" max="7" width="8.75390625" style="0" customWidth="1"/>
    <col min="8" max="8" width="9.875" style="0" customWidth="1"/>
    <col min="9" max="9" width="8.25390625" style="0" customWidth="1"/>
    <col min="10" max="10" width="5.125" style="0" customWidth="1"/>
    <col min="11" max="16384" width="9.125" style="0" customWidth="1"/>
  </cols>
  <sheetData>
    <row r="1" spans="1:10" ht="12.75">
      <c r="A1" s="2"/>
      <c r="B1" s="3"/>
      <c r="C1" s="3"/>
      <c r="D1" s="2"/>
      <c r="E1" s="3"/>
      <c r="F1" s="2"/>
      <c r="G1" s="2"/>
      <c r="H1" s="2"/>
      <c r="I1" s="2"/>
      <c r="J1" s="4" t="s">
        <v>0</v>
      </c>
    </row>
    <row r="2" spans="1:10" ht="12.75">
      <c r="A2" s="2"/>
      <c r="B2" s="3"/>
      <c r="C2" s="3"/>
      <c r="D2" s="2"/>
      <c r="E2" s="3"/>
      <c r="F2" s="2"/>
      <c r="G2" s="2"/>
      <c r="H2" s="2"/>
      <c r="I2" s="2"/>
      <c r="J2" s="4" t="s">
        <v>1</v>
      </c>
    </row>
    <row r="3" spans="1:10" ht="3" customHeight="1">
      <c r="A3" s="2"/>
      <c r="B3" s="3"/>
      <c r="C3" s="3"/>
      <c r="D3" s="2"/>
      <c r="E3" s="3"/>
      <c r="F3" s="2"/>
      <c r="G3" s="2"/>
      <c r="H3" s="2"/>
      <c r="I3" s="2"/>
      <c r="J3" s="4"/>
    </row>
    <row r="4" spans="1:10" ht="12.75">
      <c r="A4" s="2"/>
      <c r="B4" s="3"/>
      <c r="C4" s="3"/>
      <c r="D4" s="2"/>
      <c r="E4" s="3"/>
      <c r="F4" s="2"/>
      <c r="G4" s="2"/>
      <c r="H4" s="2"/>
      <c r="I4" s="2"/>
      <c r="J4" s="4" t="s">
        <v>2</v>
      </c>
    </row>
    <row r="5" spans="1:10" ht="3.75" customHeight="1">
      <c r="A5" s="2"/>
      <c r="B5" s="3"/>
      <c r="C5" s="3"/>
      <c r="D5" s="2"/>
      <c r="E5" s="3"/>
      <c r="F5" s="2"/>
      <c r="G5" s="2"/>
      <c r="H5" s="2"/>
      <c r="I5" s="2"/>
      <c r="J5" s="2"/>
    </row>
    <row r="6" spans="1:10" ht="13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4.25" customHeight="1">
      <c r="A8" s="2"/>
      <c r="B8" s="3"/>
      <c r="C8" s="3"/>
      <c r="D8" s="2"/>
      <c r="E8" s="3"/>
      <c r="F8" s="2"/>
      <c r="G8" s="2"/>
      <c r="H8" s="2"/>
      <c r="I8" s="2"/>
      <c r="J8" s="2"/>
    </row>
    <row r="9" spans="1:10" ht="138.75" customHeight="1">
      <c r="A9" s="7" t="s">
        <v>5</v>
      </c>
      <c r="B9" s="7" t="s">
        <v>6</v>
      </c>
      <c r="C9" s="8" t="s">
        <v>7</v>
      </c>
      <c r="D9" s="7" t="s">
        <v>8</v>
      </c>
      <c r="E9" s="9" t="s">
        <v>9</v>
      </c>
      <c r="F9" s="7" t="s">
        <v>10</v>
      </c>
      <c r="G9" s="8" t="s">
        <v>11</v>
      </c>
      <c r="H9" s="7" t="s">
        <v>12</v>
      </c>
      <c r="I9" s="10" t="s">
        <v>13</v>
      </c>
      <c r="J9" s="7" t="s">
        <v>14</v>
      </c>
    </row>
    <row r="10" spans="1:10" ht="15.75" customHeight="1">
      <c r="A10" s="11">
        <v>1</v>
      </c>
      <c r="B10" s="11">
        <v>2</v>
      </c>
      <c r="C10" s="11">
        <v>3</v>
      </c>
      <c r="D10" s="11">
        <v>3</v>
      </c>
      <c r="E10" s="12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</row>
    <row r="11" spans="1:10" ht="28.5" customHeight="1">
      <c r="A11" s="13">
        <v>1</v>
      </c>
      <c r="B11" s="14" t="s">
        <v>15</v>
      </c>
      <c r="C11" s="15" t="s">
        <v>16</v>
      </c>
      <c r="D11" s="14">
        <v>1131</v>
      </c>
      <c r="E11" s="16" t="s">
        <v>17</v>
      </c>
      <c r="F11" s="17">
        <v>160</v>
      </c>
      <c r="G11" s="13" t="s">
        <v>18</v>
      </c>
      <c r="H11" s="13"/>
      <c r="I11" s="13"/>
      <c r="J11" s="18"/>
    </row>
    <row r="12" spans="1:10" ht="42" customHeight="1">
      <c r="A12" s="13">
        <v>2</v>
      </c>
      <c r="B12" s="14" t="s">
        <v>19</v>
      </c>
      <c r="C12" s="15" t="s">
        <v>20</v>
      </c>
      <c r="D12" s="14">
        <v>1131</v>
      </c>
      <c r="E12" s="16"/>
      <c r="F12" s="17">
        <v>170.34</v>
      </c>
      <c r="G12" s="13"/>
      <c r="H12" s="13"/>
      <c r="I12" s="13"/>
      <c r="J12" s="18"/>
    </row>
    <row r="13" spans="1:10" ht="28.5" customHeight="1">
      <c r="A13" s="13">
        <v>3</v>
      </c>
      <c r="B13" s="14" t="s">
        <v>21</v>
      </c>
      <c r="C13" s="15" t="s">
        <v>22</v>
      </c>
      <c r="D13" s="14">
        <v>1131</v>
      </c>
      <c r="E13" s="16"/>
      <c r="F13" s="17">
        <v>40.47</v>
      </c>
      <c r="G13" s="13"/>
      <c r="H13" s="13"/>
      <c r="I13" s="13"/>
      <c r="J13" s="18"/>
    </row>
    <row r="14" spans="1:10" ht="12.75">
      <c r="A14" s="13">
        <v>4</v>
      </c>
      <c r="B14" s="14" t="s">
        <v>23</v>
      </c>
      <c r="C14" s="15" t="s">
        <v>24</v>
      </c>
      <c r="D14" s="14">
        <v>1131</v>
      </c>
      <c r="E14" s="16"/>
      <c r="F14" s="17">
        <v>1108.24</v>
      </c>
      <c r="G14" s="13"/>
      <c r="H14" s="13"/>
      <c r="I14" s="13"/>
      <c r="J14" s="18"/>
    </row>
    <row r="15" spans="1:10" ht="12.75">
      <c r="A15" s="13">
        <v>5</v>
      </c>
      <c r="B15" s="14" t="s">
        <v>25</v>
      </c>
      <c r="C15" s="15" t="s">
        <v>26</v>
      </c>
      <c r="D15" s="14">
        <v>1131</v>
      </c>
      <c r="E15" s="16"/>
      <c r="F15" s="17">
        <v>11.73</v>
      </c>
      <c r="G15" s="13"/>
      <c r="H15" s="13"/>
      <c r="I15" s="13"/>
      <c r="J15" s="18"/>
    </row>
    <row r="16" spans="1:10" ht="27.75" customHeight="1">
      <c r="A16" s="13">
        <v>6</v>
      </c>
      <c r="B16" s="14" t="s">
        <v>27</v>
      </c>
      <c r="C16" s="15" t="s">
        <v>28</v>
      </c>
      <c r="D16" s="14">
        <v>1131</v>
      </c>
      <c r="E16" s="16"/>
      <c r="F16" s="17">
        <v>7203</v>
      </c>
      <c r="G16" s="13"/>
      <c r="H16" s="13"/>
      <c r="I16" s="13"/>
      <c r="J16" s="18"/>
    </row>
    <row r="17" spans="1:10" ht="27.75" customHeight="1">
      <c r="A17" s="13">
        <v>7</v>
      </c>
      <c r="B17" s="14" t="s">
        <v>29</v>
      </c>
      <c r="C17" s="15" t="s">
        <v>30</v>
      </c>
      <c r="D17" s="14">
        <v>1131</v>
      </c>
      <c r="E17" s="16"/>
      <c r="F17" s="17">
        <v>36</v>
      </c>
      <c r="G17" s="13"/>
      <c r="H17" s="13"/>
      <c r="I17" s="13"/>
      <c r="J17" s="18"/>
    </row>
    <row r="18" spans="1:10" ht="18" customHeight="1">
      <c r="A18" s="13">
        <v>8</v>
      </c>
      <c r="B18" s="14" t="s">
        <v>31</v>
      </c>
      <c r="C18" s="15" t="s">
        <v>32</v>
      </c>
      <c r="D18" s="14">
        <v>1131</v>
      </c>
      <c r="E18" s="16"/>
      <c r="F18" s="17">
        <v>2000</v>
      </c>
      <c r="G18" s="13"/>
      <c r="H18" s="13"/>
      <c r="I18" s="13"/>
      <c r="J18" s="18"/>
    </row>
    <row r="19" spans="1:10" ht="29.25" customHeight="1">
      <c r="A19" s="13">
        <v>9</v>
      </c>
      <c r="B19" s="14" t="s">
        <v>33</v>
      </c>
      <c r="C19" s="15" t="s">
        <v>34</v>
      </c>
      <c r="D19" s="14">
        <v>1131</v>
      </c>
      <c r="E19" s="16"/>
      <c r="F19" s="17">
        <v>960</v>
      </c>
      <c r="G19" s="13"/>
      <c r="H19" s="13"/>
      <c r="I19" s="13"/>
      <c r="J19" s="18"/>
    </row>
    <row r="20" spans="1:10" ht="12.75">
      <c r="A20" s="13">
        <v>10</v>
      </c>
      <c r="B20" s="14" t="s">
        <v>35</v>
      </c>
      <c r="C20" s="15" t="s">
        <v>36</v>
      </c>
      <c r="D20" s="14">
        <v>1131</v>
      </c>
      <c r="E20" s="16"/>
      <c r="F20" s="17">
        <v>143</v>
      </c>
      <c r="G20" s="13"/>
      <c r="H20" s="13"/>
      <c r="I20" s="13"/>
      <c r="J20" s="18"/>
    </row>
    <row r="21" spans="1:10" ht="25.5" customHeight="1">
      <c r="A21" s="13">
        <v>11</v>
      </c>
      <c r="B21" s="19" t="s">
        <v>37</v>
      </c>
      <c r="C21" s="15" t="s">
        <v>38</v>
      </c>
      <c r="D21" s="14">
        <v>1131</v>
      </c>
      <c r="E21" s="16"/>
      <c r="F21" s="17">
        <v>3269.1</v>
      </c>
      <c r="G21" s="13"/>
      <c r="H21" s="13"/>
      <c r="I21" s="13"/>
      <c r="J21" s="18"/>
    </row>
    <row r="22" spans="1:10" ht="41.25" customHeight="1">
      <c r="A22" s="13">
        <v>12</v>
      </c>
      <c r="B22" s="14" t="s">
        <v>39</v>
      </c>
      <c r="C22" s="15" t="s">
        <v>40</v>
      </c>
      <c r="D22" s="14">
        <v>1172</v>
      </c>
      <c r="E22" s="16"/>
      <c r="F22" s="17">
        <v>432</v>
      </c>
      <c r="G22" s="13"/>
      <c r="H22" s="13"/>
      <c r="I22" s="13"/>
      <c r="J22" s="18"/>
    </row>
    <row r="23" spans="1:10" ht="28.5" customHeight="1">
      <c r="A23" s="13">
        <v>13</v>
      </c>
      <c r="B23" s="14" t="s">
        <v>41</v>
      </c>
      <c r="C23" s="15" t="s">
        <v>42</v>
      </c>
      <c r="D23" s="14">
        <v>1131</v>
      </c>
      <c r="E23" s="16"/>
      <c r="F23" s="17">
        <v>45242</v>
      </c>
      <c r="G23" s="13"/>
      <c r="H23" s="13"/>
      <c r="I23" s="13"/>
      <c r="J23" s="18"/>
    </row>
    <row r="24" spans="1:10" ht="21" customHeight="1">
      <c r="A24" s="13">
        <v>14</v>
      </c>
      <c r="B24" s="14" t="s">
        <v>43</v>
      </c>
      <c r="C24" s="15" t="s">
        <v>44</v>
      </c>
      <c r="D24" s="14">
        <v>1131</v>
      </c>
      <c r="E24" s="16"/>
      <c r="F24" s="17">
        <v>11719</v>
      </c>
      <c r="G24" s="13"/>
      <c r="H24" s="13"/>
      <c r="I24" s="13"/>
      <c r="J24" s="18"/>
    </row>
    <row r="25" spans="1:10" ht="12.75">
      <c r="A25" s="13">
        <v>15</v>
      </c>
      <c r="B25" s="14" t="s">
        <v>45</v>
      </c>
      <c r="C25" s="15" t="s">
        <v>46</v>
      </c>
      <c r="D25" s="14">
        <v>1131</v>
      </c>
      <c r="E25" s="16"/>
      <c r="F25" s="17">
        <v>56.13</v>
      </c>
      <c r="G25" s="13"/>
      <c r="H25" s="13"/>
      <c r="I25" s="13"/>
      <c r="J25" s="18"/>
    </row>
    <row r="26" spans="1:10" ht="33" customHeight="1">
      <c r="A26" s="13">
        <v>16</v>
      </c>
      <c r="B26" s="14" t="s">
        <v>47</v>
      </c>
      <c r="C26" s="15" t="s">
        <v>48</v>
      </c>
      <c r="D26" s="14">
        <v>1131</v>
      </c>
      <c r="E26" s="16"/>
      <c r="F26" s="17">
        <v>2260</v>
      </c>
      <c r="G26" s="13"/>
      <c r="H26" s="13"/>
      <c r="I26" s="13"/>
      <c r="J26" s="18"/>
    </row>
    <row r="27" spans="1:10" ht="12.75">
      <c r="A27" s="13">
        <v>17</v>
      </c>
      <c r="B27" s="14" t="s">
        <v>49</v>
      </c>
      <c r="C27" s="15" t="s">
        <v>50</v>
      </c>
      <c r="D27" s="14">
        <v>1131</v>
      </c>
      <c r="E27" s="16"/>
      <c r="F27" s="17">
        <v>1315.22</v>
      </c>
      <c r="G27" s="13"/>
      <c r="H27" s="13"/>
      <c r="I27" s="13"/>
      <c r="J27" s="18"/>
    </row>
    <row r="28" spans="1:10" ht="12.75">
      <c r="A28" s="13">
        <v>18</v>
      </c>
      <c r="B28" s="15" t="s">
        <v>51</v>
      </c>
      <c r="C28" s="15" t="s">
        <v>52</v>
      </c>
      <c r="D28" s="14">
        <v>1131</v>
      </c>
      <c r="E28" s="16"/>
      <c r="F28" s="17">
        <v>3650</v>
      </c>
      <c r="G28" s="13"/>
      <c r="H28" s="13"/>
      <c r="I28" s="13"/>
      <c r="J28" s="18"/>
    </row>
    <row r="29" spans="1:10" ht="12.75">
      <c r="A29" s="13">
        <v>19</v>
      </c>
      <c r="B29" s="14" t="s">
        <v>53</v>
      </c>
      <c r="C29" s="15" t="s">
        <v>54</v>
      </c>
      <c r="D29" s="14">
        <v>1131</v>
      </c>
      <c r="E29" s="16"/>
      <c r="F29" s="17">
        <v>9.8</v>
      </c>
      <c r="G29" s="13"/>
      <c r="H29" s="13"/>
      <c r="I29" s="13"/>
      <c r="J29" s="18"/>
    </row>
    <row r="30" spans="1:10" ht="12.75">
      <c r="A30" s="13">
        <v>20</v>
      </c>
      <c r="B30" s="14" t="s">
        <v>55</v>
      </c>
      <c r="C30" s="15" t="s">
        <v>56</v>
      </c>
      <c r="D30" s="14">
        <v>1131</v>
      </c>
      <c r="E30" s="16"/>
      <c r="F30" s="17">
        <v>102</v>
      </c>
      <c r="G30" s="13"/>
      <c r="H30" s="13"/>
      <c r="I30" s="13"/>
      <c r="J30" s="18"/>
    </row>
    <row r="31" spans="1:10" ht="12.75">
      <c r="A31" s="13">
        <v>21</v>
      </c>
      <c r="B31" s="14" t="s">
        <v>57</v>
      </c>
      <c r="C31" s="15" t="s">
        <v>58</v>
      </c>
      <c r="D31" s="14">
        <v>1131</v>
      </c>
      <c r="E31" s="16"/>
      <c r="F31" s="17">
        <v>126</v>
      </c>
      <c r="G31" s="13"/>
      <c r="H31" s="13"/>
      <c r="I31" s="13"/>
      <c r="J31" s="18"/>
    </row>
    <row r="32" spans="1:10" ht="57" customHeight="1">
      <c r="A32" s="13">
        <v>22</v>
      </c>
      <c r="B32" s="14" t="s">
        <v>59</v>
      </c>
      <c r="C32" s="15" t="s">
        <v>60</v>
      </c>
      <c r="D32" s="14">
        <v>1131</v>
      </c>
      <c r="E32" s="16" t="s">
        <v>17</v>
      </c>
      <c r="F32" s="17">
        <v>3150</v>
      </c>
      <c r="G32" s="13" t="s">
        <v>18</v>
      </c>
      <c r="H32" s="13"/>
      <c r="I32" s="13"/>
      <c r="J32" s="18"/>
    </row>
    <row r="33" spans="1:10" ht="12.75">
      <c r="A33" s="13">
        <v>23</v>
      </c>
      <c r="B33" s="14" t="s">
        <v>61</v>
      </c>
      <c r="C33" s="15" t="s">
        <v>62</v>
      </c>
      <c r="D33" s="14">
        <v>1131</v>
      </c>
      <c r="E33" s="16"/>
      <c r="F33" s="17">
        <v>10.4</v>
      </c>
      <c r="G33" s="13"/>
      <c r="H33" s="13"/>
      <c r="I33" s="13"/>
      <c r="J33" s="18"/>
    </row>
    <row r="34" spans="1:10" ht="12.75">
      <c r="A34" s="13">
        <v>24</v>
      </c>
      <c r="B34" s="14" t="s">
        <v>63</v>
      </c>
      <c r="C34" s="15" t="s">
        <v>64</v>
      </c>
      <c r="D34" s="14">
        <v>1131</v>
      </c>
      <c r="E34" s="16"/>
      <c r="F34" s="17">
        <v>85</v>
      </c>
      <c r="G34" s="13"/>
      <c r="H34" s="13"/>
      <c r="I34" s="13"/>
      <c r="J34" s="18"/>
    </row>
    <row r="35" spans="1:10" ht="12.75">
      <c r="A35" s="13">
        <v>25</v>
      </c>
      <c r="B35" s="14" t="s">
        <v>65</v>
      </c>
      <c r="C35" s="15" t="s">
        <v>66</v>
      </c>
      <c r="D35" s="14">
        <v>1131</v>
      </c>
      <c r="E35" s="16"/>
      <c r="F35" s="17">
        <v>58</v>
      </c>
      <c r="G35" s="13"/>
      <c r="H35" s="13"/>
      <c r="I35" s="13"/>
      <c r="J35" s="18"/>
    </row>
    <row r="36" spans="1:10" ht="12.75">
      <c r="A36" s="13">
        <v>26</v>
      </c>
      <c r="B36" s="14" t="s">
        <v>67</v>
      </c>
      <c r="C36" s="15" t="s">
        <v>68</v>
      </c>
      <c r="D36" s="14">
        <v>1131</v>
      </c>
      <c r="E36" s="16"/>
      <c r="F36" s="17">
        <v>1570.4</v>
      </c>
      <c r="G36" s="13"/>
      <c r="H36" s="13"/>
      <c r="I36" s="13"/>
      <c r="J36" s="18"/>
    </row>
    <row r="37" spans="1:10" ht="39.75" customHeight="1">
      <c r="A37" s="13">
        <v>27</v>
      </c>
      <c r="B37" s="14" t="s">
        <v>69</v>
      </c>
      <c r="C37" s="15" t="s">
        <v>70</v>
      </c>
      <c r="D37" s="15" t="s">
        <v>71</v>
      </c>
      <c r="E37" s="16"/>
      <c r="F37" s="17">
        <v>9701.2</v>
      </c>
      <c r="G37" s="13"/>
      <c r="H37" s="13"/>
      <c r="I37" s="13"/>
      <c r="J37" s="18"/>
    </row>
    <row r="38" spans="1:10" ht="12.75">
      <c r="A38" s="13">
        <v>28</v>
      </c>
      <c r="B38" s="14" t="s">
        <v>72</v>
      </c>
      <c r="C38" s="15" t="s">
        <v>73</v>
      </c>
      <c r="D38" s="15" t="s">
        <v>71</v>
      </c>
      <c r="E38" s="16"/>
      <c r="F38" s="17">
        <v>4660</v>
      </c>
      <c r="G38" s="13"/>
      <c r="H38" s="13"/>
      <c r="I38" s="13"/>
      <c r="J38" s="18"/>
    </row>
    <row r="39" spans="1:10" ht="12.75">
      <c r="A39" s="13">
        <v>29</v>
      </c>
      <c r="B39" s="14" t="s">
        <v>74</v>
      </c>
      <c r="C39" s="15" t="s">
        <v>75</v>
      </c>
      <c r="D39" s="15" t="s">
        <v>71</v>
      </c>
      <c r="E39" s="16"/>
      <c r="F39" s="17">
        <v>2.19</v>
      </c>
      <c r="G39" s="13"/>
      <c r="H39" s="13"/>
      <c r="I39" s="13"/>
      <c r="J39" s="18"/>
    </row>
    <row r="40" spans="1:10" ht="22.5" customHeight="1">
      <c r="A40" s="13">
        <v>30</v>
      </c>
      <c r="B40" s="14" t="s">
        <v>76</v>
      </c>
      <c r="C40" s="15" t="s">
        <v>77</v>
      </c>
      <c r="D40" s="15" t="s">
        <v>71</v>
      </c>
      <c r="E40" s="16"/>
      <c r="F40" s="17">
        <v>169.7</v>
      </c>
      <c r="G40" s="13"/>
      <c r="H40" s="13"/>
      <c r="I40" s="13"/>
      <c r="J40" s="18"/>
    </row>
    <row r="41" spans="1:10" ht="12.75">
      <c r="A41" s="13">
        <v>31</v>
      </c>
      <c r="B41" s="14" t="s">
        <v>78</v>
      </c>
      <c r="C41" s="15" t="s">
        <v>79</v>
      </c>
      <c r="D41" s="15" t="s">
        <v>71</v>
      </c>
      <c r="E41" s="16"/>
      <c r="F41" s="17">
        <v>4381.2</v>
      </c>
      <c r="G41" s="13"/>
      <c r="H41" s="13"/>
      <c r="I41" s="13"/>
      <c r="J41" s="18"/>
    </row>
    <row r="42" spans="1:10" ht="12.75">
      <c r="A42" s="13">
        <v>32</v>
      </c>
      <c r="B42" s="13" t="s">
        <v>80</v>
      </c>
      <c r="C42" s="20" t="s">
        <v>81</v>
      </c>
      <c r="D42" s="15" t="s">
        <v>71</v>
      </c>
      <c r="E42" s="16"/>
      <c r="F42" s="17">
        <v>5.76</v>
      </c>
      <c r="G42" s="13"/>
      <c r="H42" s="13"/>
      <c r="I42" s="13"/>
      <c r="J42" s="18"/>
    </row>
    <row r="43" spans="1:10" ht="12.75">
      <c r="A43" s="13">
        <v>33</v>
      </c>
      <c r="B43" s="21" t="s">
        <v>82</v>
      </c>
      <c r="C43" s="20" t="s">
        <v>83</v>
      </c>
      <c r="D43" s="15" t="s">
        <v>71</v>
      </c>
      <c r="E43" s="16"/>
      <c r="F43" s="17">
        <v>61.04</v>
      </c>
      <c r="G43" s="13"/>
      <c r="H43" s="13"/>
      <c r="I43" s="13"/>
      <c r="J43" s="18"/>
    </row>
    <row r="44" spans="1:10" ht="12.75">
      <c r="A44" s="13">
        <v>34</v>
      </c>
      <c r="B44" s="13" t="s">
        <v>84</v>
      </c>
      <c r="C44" s="20" t="s">
        <v>85</v>
      </c>
      <c r="D44" s="15" t="s">
        <v>86</v>
      </c>
      <c r="E44" s="16"/>
      <c r="F44" s="17">
        <v>7576</v>
      </c>
      <c r="G44" s="13"/>
      <c r="H44" s="13"/>
      <c r="I44" s="13"/>
      <c r="J44" s="18"/>
    </row>
    <row r="45" spans="1:10" ht="12.75">
      <c r="A45" s="13">
        <v>35</v>
      </c>
      <c r="B45" s="14" t="s">
        <v>87</v>
      </c>
      <c r="C45" s="15" t="s">
        <v>88</v>
      </c>
      <c r="D45" s="15" t="s">
        <v>71</v>
      </c>
      <c r="E45" s="16"/>
      <c r="F45" s="17">
        <v>80</v>
      </c>
      <c r="G45" s="13"/>
      <c r="H45" s="13"/>
      <c r="I45" s="13"/>
      <c r="J45" s="18"/>
    </row>
    <row r="46" spans="1:10" ht="12.75">
      <c r="A46" s="13">
        <v>36</v>
      </c>
      <c r="B46" s="14" t="s">
        <v>89</v>
      </c>
      <c r="C46" s="15" t="s">
        <v>90</v>
      </c>
      <c r="D46" s="15" t="s">
        <v>71</v>
      </c>
      <c r="E46" s="16"/>
      <c r="F46" s="17">
        <v>1114.2</v>
      </c>
      <c r="G46" s="13"/>
      <c r="H46" s="13"/>
      <c r="I46" s="13"/>
      <c r="J46" s="18"/>
    </row>
    <row r="47" spans="1:10" ht="12.75">
      <c r="A47" s="13">
        <v>37</v>
      </c>
      <c r="B47" s="14" t="s">
        <v>91</v>
      </c>
      <c r="C47" s="15" t="s">
        <v>92</v>
      </c>
      <c r="D47" s="15" t="s">
        <v>71</v>
      </c>
      <c r="E47" s="16"/>
      <c r="F47" s="17">
        <v>1670.21</v>
      </c>
      <c r="G47" s="13"/>
      <c r="H47" s="13"/>
      <c r="I47" s="13"/>
      <c r="J47" s="18"/>
    </row>
    <row r="48" spans="1:10" ht="12.75">
      <c r="A48" s="13">
        <v>38</v>
      </c>
      <c r="B48" s="14" t="s">
        <v>93</v>
      </c>
      <c r="C48" s="15" t="s">
        <v>94</v>
      </c>
      <c r="D48" s="15" t="s">
        <v>71</v>
      </c>
      <c r="E48" s="16"/>
      <c r="F48" s="17">
        <v>172.8</v>
      </c>
      <c r="G48" s="13"/>
      <c r="H48" s="13"/>
      <c r="I48" s="13"/>
      <c r="J48" s="18"/>
    </row>
    <row r="49" spans="1:10" ht="12.75">
      <c r="A49" s="13">
        <v>39</v>
      </c>
      <c r="B49" s="14" t="s">
        <v>95</v>
      </c>
      <c r="C49" s="15" t="s">
        <v>96</v>
      </c>
      <c r="D49" s="15" t="s">
        <v>71</v>
      </c>
      <c r="E49" s="16"/>
      <c r="F49" s="17">
        <v>69.45</v>
      </c>
      <c r="G49" s="13"/>
      <c r="H49" s="13"/>
      <c r="I49" s="13"/>
      <c r="J49" s="18"/>
    </row>
    <row r="50" spans="1:10" ht="12.75">
      <c r="A50" s="13">
        <v>40</v>
      </c>
      <c r="B50" s="19" t="s">
        <v>97</v>
      </c>
      <c r="C50" s="15" t="s">
        <v>98</v>
      </c>
      <c r="D50" s="15" t="s">
        <v>99</v>
      </c>
      <c r="E50" s="16"/>
      <c r="F50" s="17">
        <v>2531.22</v>
      </c>
      <c r="G50" s="13"/>
      <c r="H50" s="13"/>
      <c r="I50" s="13"/>
      <c r="J50" s="18"/>
    </row>
    <row r="51" spans="1:10" ht="12.75">
      <c r="A51" s="13">
        <v>41</v>
      </c>
      <c r="B51" s="14" t="s">
        <v>100</v>
      </c>
      <c r="C51" s="15" t="s">
        <v>101</v>
      </c>
      <c r="D51" s="15" t="s">
        <v>71</v>
      </c>
      <c r="E51" s="16"/>
      <c r="F51" s="17">
        <v>874</v>
      </c>
      <c r="G51" s="13"/>
      <c r="H51" s="13"/>
      <c r="I51" s="13"/>
      <c r="J51" s="18"/>
    </row>
    <row r="52" spans="1:10" ht="29.25" customHeight="1">
      <c r="A52" s="13">
        <v>42</v>
      </c>
      <c r="B52" s="14" t="s">
        <v>102</v>
      </c>
      <c r="C52" s="15" t="s">
        <v>103</v>
      </c>
      <c r="D52" s="15" t="s">
        <v>71</v>
      </c>
      <c r="E52" s="16"/>
      <c r="F52" s="17">
        <v>225</v>
      </c>
      <c r="G52" s="13"/>
      <c r="H52" s="13"/>
      <c r="I52" s="13"/>
      <c r="J52" s="18"/>
    </row>
    <row r="53" spans="1:10" ht="29.25" customHeight="1">
      <c r="A53" s="13">
        <v>43</v>
      </c>
      <c r="B53" s="14" t="s">
        <v>104</v>
      </c>
      <c r="C53" s="15" t="s">
        <v>105</v>
      </c>
      <c r="D53" s="15" t="s">
        <v>71</v>
      </c>
      <c r="E53" s="16"/>
      <c r="F53" s="17">
        <v>97.5</v>
      </c>
      <c r="G53" s="13"/>
      <c r="H53" s="13"/>
      <c r="I53" s="13"/>
      <c r="J53" s="18"/>
    </row>
    <row r="54" spans="1:10" ht="69" customHeight="1">
      <c r="A54" s="13">
        <v>44</v>
      </c>
      <c r="B54" s="22" t="s">
        <v>106</v>
      </c>
      <c r="C54" s="20" t="s">
        <v>107</v>
      </c>
      <c r="D54" s="15" t="s">
        <v>99</v>
      </c>
      <c r="E54" s="16"/>
      <c r="F54" s="17">
        <v>19000</v>
      </c>
      <c r="G54" s="13"/>
      <c r="H54" s="13"/>
      <c r="I54" s="13"/>
      <c r="J54" s="18"/>
    </row>
    <row r="55" spans="1:10" ht="87.75" customHeight="1">
      <c r="A55" s="13">
        <v>45</v>
      </c>
      <c r="B55" s="14" t="s">
        <v>108</v>
      </c>
      <c r="C55" s="15" t="s">
        <v>109</v>
      </c>
      <c r="D55" s="15" t="s">
        <v>71</v>
      </c>
      <c r="E55" s="16" t="s">
        <v>17</v>
      </c>
      <c r="F55" s="17">
        <v>350</v>
      </c>
      <c r="G55" s="23" t="s">
        <v>18</v>
      </c>
      <c r="H55" s="23"/>
      <c r="I55" s="23"/>
      <c r="J55" s="18"/>
    </row>
    <row r="56" spans="1:10" ht="20.25" customHeight="1">
      <c r="A56" s="13">
        <v>46</v>
      </c>
      <c r="B56" s="14" t="s">
        <v>110</v>
      </c>
      <c r="C56" s="15" t="s">
        <v>111</v>
      </c>
      <c r="D56" s="15" t="s">
        <v>71</v>
      </c>
      <c r="E56" s="16"/>
      <c r="F56" s="17">
        <v>2400</v>
      </c>
      <c r="G56" s="23"/>
      <c r="H56" s="23"/>
      <c r="I56" s="23"/>
      <c r="J56" s="18"/>
    </row>
    <row r="57" spans="1:10" ht="33.75" customHeight="1">
      <c r="A57" s="13">
        <v>47</v>
      </c>
      <c r="B57" s="14" t="s">
        <v>112</v>
      </c>
      <c r="C57" s="15" t="s">
        <v>113</v>
      </c>
      <c r="D57" s="15" t="s">
        <v>71</v>
      </c>
      <c r="E57" s="16"/>
      <c r="F57" s="17">
        <v>7672.35</v>
      </c>
      <c r="G57" s="23"/>
      <c r="H57" s="23"/>
      <c r="I57" s="23"/>
      <c r="J57" s="18"/>
    </row>
    <row r="58" spans="1:10" ht="12.75">
      <c r="A58" s="13">
        <v>48</v>
      </c>
      <c r="B58" s="14" t="s">
        <v>114</v>
      </c>
      <c r="C58" s="15" t="s">
        <v>115</v>
      </c>
      <c r="D58" s="15" t="s">
        <v>71</v>
      </c>
      <c r="E58" s="16"/>
      <c r="F58" s="17">
        <v>44.34</v>
      </c>
      <c r="G58" s="23"/>
      <c r="H58" s="23"/>
      <c r="I58" s="23"/>
      <c r="J58" s="18"/>
    </row>
    <row r="59" spans="1:10" ht="66.75" customHeight="1">
      <c r="A59" s="13">
        <v>49</v>
      </c>
      <c r="B59" s="14" t="s">
        <v>116</v>
      </c>
      <c r="C59" s="15" t="s">
        <v>117</v>
      </c>
      <c r="D59" s="15" t="s">
        <v>118</v>
      </c>
      <c r="E59" s="16"/>
      <c r="F59" s="17">
        <v>1777</v>
      </c>
      <c r="G59" s="23"/>
      <c r="H59" s="23"/>
      <c r="I59" s="23"/>
      <c r="J59" s="18"/>
    </row>
    <row r="60" spans="1:10" ht="12.75">
      <c r="A60" s="13">
        <v>50</v>
      </c>
      <c r="B60" s="14" t="s">
        <v>119</v>
      </c>
      <c r="C60" s="15" t="s">
        <v>120</v>
      </c>
      <c r="D60" s="14" t="s">
        <v>121</v>
      </c>
      <c r="E60" s="16"/>
      <c r="F60" s="17">
        <v>26818</v>
      </c>
      <c r="G60" s="23"/>
      <c r="H60" s="23"/>
      <c r="I60" s="23"/>
      <c r="J60" s="18"/>
    </row>
    <row r="61" spans="1:10" ht="12.75">
      <c r="A61" s="13">
        <v>51</v>
      </c>
      <c r="B61" s="14" t="s">
        <v>122</v>
      </c>
      <c r="C61" s="15" t="s">
        <v>123</v>
      </c>
      <c r="D61" s="14">
        <v>1131</v>
      </c>
      <c r="E61" s="16"/>
      <c r="F61" s="17">
        <v>3330</v>
      </c>
      <c r="G61" s="23"/>
      <c r="H61" s="23"/>
      <c r="I61" s="23"/>
      <c r="J61" s="18"/>
    </row>
    <row r="62" spans="1:10" ht="33.75" customHeight="1">
      <c r="A62" s="13">
        <v>52</v>
      </c>
      <c r="B62" s="14" t="s">
        <v>124</v>
      </c>
      <c r="C62" s="15" t="s">
        <v>125</v>
      </c>
      <c r="D62" s="14">
        <v>1131</v>
      </c>
      <c r="E62" s="16"/>
      <c r="F62" s="17">
        <v>433.22</v>
      </c>
      <c r="G62" s="23"/>
      <c r="H62" s="23"/>
      <c r="I62" s="23"/>
      <c r="J62" s="18"/>
    </row>
    <row r="63" spans="1:10" ht="12.75">
      <c r="A63" s="13">
        <v>53</v>
      </c>
      <c r="B63" s="19" t="s">
        <v>126</v>
      </c>
      <c r="C63" s="15" t="s">
        <v>127</v>
      </c>
      <c r="D63" s="14">
        <v>1134</v>
      </c>
      <c r="E63" s="16"/>
      <c r="F63" s="17">
        <v>1900</v>
      </c>
      <c r="G63" s="23"/>
      <c r="H63" s="23"/>
      <c r="I63" s="23"/>
      <c r="J63" s="18"/>
    </row>
    <row r="64" spans="1:10" ht="12.75">
      <c r="A64" s="13">
        <v>54</v>
      </c>
      <c r="B64" s="14" t="s">
        <v>128</v>
      </c>
      <c r="C64" s="15" t="s">
        <v>129</v>
      </c>
      <c r="D64" s="14">
        <v>1131</v>
      </c>
      <c r="E64" s="16"/>
      <c r="F64" s="17">
        <v>15</v>
      </c>
      <c r="G64" s="23"/>
      <c r="H64" s="23"/>
      <c r="I64" s="23"/>
      <c r="J64" s="18"/>
    </row>
    <row r="65" spans="1:10" ht="12.75">
      <c r="A65" s="13">
        <v>55</v>
      </c>
      <c r="B65" s="14" t="s">
        <v>130</v>
      </c>
      <c r="C65" s="15" t="s">
        <v>131</v>
      </c>
      <c r="D65" s="14">
        <v>1131</v>
      </c>
      <c r="E65" s="16"/>
      <c r="F65" s="17">
        <v>1080</v>
      </c>
      <c r="G65" s="23"/>
      <c r="H65" s="23"/>
      <c r="I65" s="23"/>
      <c r="J65" s="18"/>
    </row>
    <row r="66" spans="1:10" ht="36.75" customHeight="1">
      <c r="A66" s="13">
        <v>56</v>
      </c>
      <c r="B66" s="14" t="s">
        <v>132</v>
      </c>
      <c r="C66" s="15" t="s">
        <v>133</v>
      </c>
      <c r="D66" s="14">
        <v>1131</v>
      </c>
      <c r="E66" s="16"/>
      <c r="F66" s="17">
        <v>3602</v>
      </c>
      <c r="G66" s="23"/>
      <c r="H66" s="23"/>
      <c r="I66" s="23"/>
      <c r="J66" s="18"/>
    </row>
    <row r="67" spans="1:10" ht="12.75">
      <c r="A67" s="13">
        <v>57</v>
      </c>
      <c r="B67" s="14" t="s">
        <v>134</v>
      </c>
      <c r="C67" s="15" t="s">
        <v>135</v>
      </c>
      <c r="D67" s="14">
        <v>1131</v>
      </c>
      <c r="E67" s="16"/>
      <c r="F67" s="17">
        <v>2530</v>
      </c>
      <c r="G67" s="23"/>
      <c r="H67" s="23"/>
      <c r="I67" s="23"/>
      <c r="J67" s="18"/>
    </row>
    <row r="68" spans="1:10" ht="12.75">
      <c r="A68" s="13">
        <v>58</v>
      </c>
      <c r="B68" s="14" t="s">
        <v>136</v>
      </c>
      <c r="C68" s="15" t="s">
        <v>137</v>
      </c>
      <c r="D68" s="14">
        <v>1131</v>
      </c>
      <c r="E68" s="16"/>
      <c r="F68" s="17">
        <v>7975</v>
      </c>
      <c r="G68" s="23"/>
      <c r="H68" s="23"/>
      <c r="I68" s="23"/>
      <c r="J68" s="18"/>
    </row>
    <row r="69" spans="1:10" ht="12.75">
      <c r="A69" s="13">
        <v>59</v>
      </c>
      <c r="B69" s="14" t="s">
        <v>138</v>
      </c>
      <c r="C69" s="15" t="s">
        <v>139</v>
      </c>
      <c r="D69" s="14" t="s">
        <v>140</v>
      </c>
      <c r="E69" s="16"/>
      <c r="F69" s="17">
        <v>30010</v>
      </c>
      <c r="G69" s="23"/>
      <c r="H69" s="23"/>
      <c r="I69" s="23"/>
      <c r="J69" s="18"/>
    </row>
    <row r="70" spans="2:10" ht="12.75" hidden="1">
      <c r="B70" s="19" t="s">
        <v>141</v>
      </c>
      <c r="C70" s="15" t="s">
        <v>142</v>
      </c>
      <c r="D70" s="14">
        <v>2110</v>
      </c>
      <c r="E70" s="16"/>
      <c r="F70" s="17"/>
      <c r="G70" s="23"/>
      <c r="H70" s="23"/>
      <c r="I70" s="23"/>
      <c r="J70" s="18"/>
    </row>
    <row r="71" spans="1:10" ht="12.75">
      <c r="A71" s="13">
        <v>60</v>
      </c>
      <c r="B71" s="24" t="s">
        <v>143</v>
      </c>
      <c r="C71" s="15" t="s">
        <v>144</v>
      </c>
      <c r="D71" s="14">
        <v>2110</v>
      </c>
      <c r="E71" s="16"/>
      <c r="F71" s="17">
        <v>17000</v>
      </c>
      <c r="G71" s="23"/>
      <c r="H71" s="23"/>
      <c r="I71" s="23"/>
      <c r="J71" s="18"/>
    </row>
    <row r="72" spans="1:10" ht="42.75" customHeight="1">
      <c r="A72" s="13">
        <v>61</v>
      </c>
      <c r="B72" s="19" t="s">
        <v>145</v>
      </c>
      <c r="C72" s="15" t="s">
        <v>146</v>
      </c>
      <c r="D72" s="14" t="s">
        <v>140</v>
      </c>
      <c r="E72" s="16"/>
      <c r="F72" s="17">
        <v>4729.34</v>
      </c>
      <c r="G72" s="23"/>
      <c r="H72" s="23"/>
      <c r="I72" s="23"/>
      <c r="J72" s="18"/>
    </row>
    <row r="73" spans="1:10" ht="28.5" customHeight="1">
      <c r="A73" s="13">
        <v>62</v>
      </c>
      <c r="B73" s="19" t="s">
        <v>147</v>
      </c>
      <c r="C73" s="15" t="s">
        <v>148</v>
      </c>
      <c r="D73" s="14">
        <v>1131</v>
      </c>
      <c r="E73" s="16"/>
      <c r="F73" s="17">
        <v>787</v>
      </c>
      <c r="G73" s="23"/>
      <c r="H73" s="23"/>
      <c r="I73" s="23"/>
      <c r="J73" s="18"/>
    </row>
    <row r="74" spans="1:10" ht="18.75" customHeight="1">
      <c r="A74" s="13">
        <v>63</v>
      </c>
      <c r="B74" s="14" t="s">
        <v>149</v>
      </c>
      <c r="C74" s="15" t="s">
        <v>150</v>
      </c>
      <c r="D74" s="14">
        <v>1131</v>
      </c>
      <c r="E74" s="16"/>
      <c r="F74" s="17">
        <v>420</v>
      </c>
      <c r="G74" s="23"/>
      <c r="H74" s="23"/>
      <c r="I74" s="23"/>
      <c r="J74" s="18"/>
    </row>
    <row r="75" spans="1:10" ht="22.5" customHeight="1">
      <c r="A75" s="13">
        <v>64</v>
      </c>
      <c r="B75" s="14" t="s">
        <v>151</v>
      </c>
      <c r="C75" s="15" t="s">
        <v>152</v>
      </c>
      <c r="D75" s="14">
        <v>1131</v>
      </c>
      <c r="E75" s="16"/>
      <c r="F75" s="17">
        <v>709.6</v>
      </c>
      <c r="G75" s="23"/>
      <c r="H75" s="23"/>
      <c r="I75" s="23"/>
      <c r="J75" s="18"/>
    </row>
    <row r="76" spans="1:10" ht="32.25" customHeight="1">
      <c r="A76" s="13">
        <v>65</v>
      </c>
      <c r="B76" s="14" t="s">
        <v>153</v>
      </c>
      <c r="C76" s="15" t="s">
        <v>154</v>
      </c>
      <c r="D76" s="14">
        <v>1163</v>
      </c>
      <c r="E76" s="24" t="s">
        <v>17</v>
      </c>
      <c r="F76" s="25">
        <v>139700</v>
      </c>
      <c r="G76" s="19" t="s">
        <v>155</v>
      </c>
      <c r="H76" s="19"/>
      <c r="I76" s="19"/>
      <c r="J76" s="19"/>
    </row>
    <row r="77" spans="1:10" ht="55.5" customHeight="1">
      <c r="A77" s="13">
        <v>66</v>
      </c>
      <c r="B77" s="14" t="s">
        <v>156</v>
      </c>
      <c r="C77" s="15" t="s">
        <v>157</v>
      </c>
      <c r="D77" s="14">
        <v>1161</v>
      </c>
      <c r="E77" s="24"/>
      <c r="F77" s="25">
        <v>232200</v>
      </c>
      <c r="G77" s="19"/>
      <c r="H77" s="19"/>
      <c r="I77" s="19"/>
      <c r="J77" s="19"/>
    </row>
    <row r="78" spans="1:10" ht="27" customHeight="1">
      <c r="A78" s="13">
        <v>67</v>
      </c>
      <c r="B78" s="14" t="s">
        <v>158</v>
      </c>
      <c r="C78" s="15" t="s">
        <v>159</v>
      </c>
      <c r="D78" s="14">
        <v>1162</v>
      </c>
      <c r="E78" s="24"/>
      <c r="F78" s="17">
        <v>18100</v>
      </c>
      <c r="G78" s="14" t="s">
        <v>18</v>
      </c>
      <c r="H78" s="14"/>
      <c r="I78" s="14"/>
      <c r="J78" s="26"/>
    </row>
    <row r="79" spans="1:10" ht="66.75" customHeight="1">
      <c r="A79" s="13">
        <v>68</v>
      </c>
      <c r="B79" s="19" t="s">
        <v>160</v>
      </c>
      <c r="C79" s="15" t="s">
        <v>161</v>
      </c>
      <c r="D79" s="14">
        <v>1134</v>
      </c>
      <c r="E79" s="24"/>
      <c r="F79" s="17">
        <v>7000</v>
      </c>
      <c r="G79" s="14"/>
      <c r="H79" s="14"/>
      <c r="I79" s="14"/>
      <c r="J79" s="26"/>
    </row>
    <row r="80" spans="1:10" ht="78" customHeight="1">
      <c r="A80" s="13">
        <v>69</v>
      </c>
      <c r="B80" s="19" t="s">
        <v>162</v>
      </c>
      <c r="C80" s="15" t="s">
        <v>163</v>
      </c>
      <c r="D80" s="14" t="s">
        <v>164</v>
      </c>
      <c r="E80" s="24"/>
      <c r="F80" s="17">
        <v>51110</v>
      </c>
      <c r="G80" s="14"/>
      <c r="H80" s="14"/>
      <c r="I80" s="14"/>
      <c r="J80" s="26"/>
    </row>
    <row r="81" spans="1:10" ht="89.25" customHeight="1">
      <c r="A81" s="13">
        <v>70</v>
      </c>
      <c r="B81" s="14" t="s">
        <v>165</v>
      </c>
      <c r="C81" s="15" t="s">
        <v>166</v>
      </c>
      <c r="D81" s="14">
        <v>1134</v>
      </c>
      <c r="E81" s="24"/>
      <c r="F81" s="17">
        <v>10000</v>
      </c>
      <c r="G81" s="14"/>
      <c r="H81" s="14"/>
      <c r="I81" s="14"/>
      <c r="J81" s="26"/>
    </row>
    <row r="82" spans="2:10" ht="28.5" customHeight="1" hidden="1">
      <c r="B82" s="14" t="s">
        <v>167</v>
      </c>
      <c r="C82" s="15" t="s">
        <v>168</v>
      </c>
      <c r="D82" s="14">
        <v>2144</v>
      </c>
      <c r="E82" s="24"/>
      <c r="F82" s="17"/>
      <c r="G82" s="14"/>
      <c r="H82" s="14"/>
      <c r="I82" s="14"/>
      <c r="J82" s="26"/>
    </row>
    <row r="83" spans="1:10" ht="28.5" customHeight="1">
      <c r="A83" s="13">
        <v>71</v>
      </c>
      <c r="B83" s="27" t="s">
        <v>169</v>
      </c>
      <c r="C83" s="15" t="s">
        <v>170</v>
      </c>
      <c r="D83" s="14"/>
      <c r="E83" s="24"/>
      <c r="F83" s="17">
        <v>10000</v>
      </c>
      <c r="G83" s="14"/>
      <c r="H83" s="14"/>
      <c r="I83" s="14"/>
      <c r="J83" s="26"/>
    </row>
    <row r="84" spans="1:10" ht="46.5" customHeight="1">
      <c r="A84" s="13">
        <v>72</v>
      </c>
      <c r="B84" s="27" t="s">
        <v>171</v>
      </c>
      <c r="C84" s="15" t="s">
        <v>172</v>
      </c>
      <c r="D84" s="14"/>
      <c r="E84" s="24"/>
      <c r="F84" s="17">
        <v>15000</v>
      </c>
      <c r="G84" s="14"/>
      <c r="H84" s="14"/>
      <c r="I84" s="14"/>
      <c r="J84" s="26"/>
    </row>
    <row r="85" spans="1:10" ht="28.5" customHeight="1">
      <c r="A85" s="13">
        <v>73</v>
      </c>
      <c r="B85" s="27" t="s">
        <v>173</v>
      </c>
      <c r="C85" s="15" t="s">
        <v>174</v>
      </c>
      <c r="D85" s="14"/>
      <c r="E85" s="24"/>
      <c r="F85" s="17">
        <v>15000</v>
      </c>
      <c r="G85" s="14"/>
      <c r="H85" s="14"/>
      <c r="I85" s="14"/>
      <c r="J85" s="26"/>
    </row>
    <row r="86" spans="1:10" ht="28.5" customHeight="1">
      <c r="A86" s="13">
        <v>74</v>
      </c>
      <c r="B86" s="27" t="s">
        <v>175</v>
      </c>
      <c r="C86" s="15" t="s">
        <v>176</v>
      </c>
      <c r="D86" s="14"/>
      <c r="E86" s="24"/>
      <c r="F86" s="17">
        <v>5000</v>
      </c>
      <c r="G86" s="14"/>
      <c r="H86" s="14"/>
      <c r="I86" s="14"/>
      <c r="J86" s="26"/>
    </row>
    <row r="87" spans="1:10" ht="66" customHeight="1">
      <c r="A87" s="13">
        <v>75</v>
      </c>
      <c r="B87" s="19" t="s">
        <v>177</v>
      </c>
      <c r="C87" s="15" t="s">
        <v>178</v>
      </c>
      <c r="D87" s="14">
        <v>1134</v>
      </c>
      <c r="E87" s="24"/>
      <c r="F87" s="17">
        <v>14000</v>
      </c>
      <c r="G87" s="14"/>
      <c r="H87" s="14"/>
      <c r="I87" s="14"/>
      <c r="J87" s="26"/>
    </row>
    <row r="88" spans="1:10" ht="12.75">
      <c r="A88" s="13">
        <v>76</v>
      </c>
      <c r="B88" s="14" t="s">
        <v>179</v>
      </c>
      <c r="C88" s="15" t="s">
        <v>180</v>
      </c>
      <c r="D88" s="14">
        <v>1131</v>
      </c>
      <c r="E88" s="24"/>
      <c r="F88" s="17">
        <v>91.53</v>
      </c>
      <c r="G88" s="14"/>
      <c r="H88" s="14"/>
      <c r="I88" s="14"/>
      <c r="J88" s="26"/>
    </row>
    <row r="89" spans="1:10" ht="12.75">
      <c r="A89" s="13">
        <v>77</v>
      </c>
      <c r="B89" s="19" t="s">
        <v>181</v>
      </c>
      <c r="C89" s="15" t="s">
        <v>182</v>
      </c>
      <c r="D89" s="14">
        <v>1134</v>
      </c>
      <c r="E89" s="24"/>
      <c r="F89" s="17">
        <v>3434</v>
      </c>
      <c r="G89" s="14"/>
      <c r="H89" s="14"/>
      <c r="I89" s="14"/>
      <c r="J89" s="26"/>
    </row>
    <row r="90" spans="1:10" ht="12.75">
      <c r="A90" s="13">
        <v>78</v>
      </c>
      <c r="B90" s="19" t="s">
        <v>183</v>
      </c>
      <c r="C90" s="15" t="s">
        <v>184</v>
      </c>
      <c r="D90" s="14">
        <v>1172</v>
      </c>
      <c r="E90" s="24"/>
      <c r="F90" s="17">
        <v>10500</v>
      </c>
      <c r="G90" s="14"/>
      <c r="H90" s="14"/>
      <c r="I90" s="14"/>
      <c r="J90" s="26"/>
    </row>
    <row r="91" spans="1:10" ht="12.75">
      <c r="A91" s="13">
        <v>79</v>
      </c>
      <c r="B91" s="19" t="s">
        <v>185</v>
      </c>
      <c r="C91" s="15" t="s">
        <v>186</v>
      </c>
      <c r="D91" s="14">
        <v>1134</v>
      </c>
      <c r="E91" s="24"/>
      <c r="F91" s="17">
        <v>2090</v>
      </c>
      <c r="G91" s="14"/>
      <c r="H91" s="14"/>
      <c r="I91" s="14"/>
      <c r="J91" s="26"/>
    </row>
    <row r="92" spans="1:10" ht="45" customHeight="1">
      <c r="A92" s="13">
        <v>80</v>
      </c>
      <c r="B92" s="24" t="s">
        <v>187</v>
      </c>
      <c r="C92" s="28" t="s">
        <v>188</v>
      </c>
      <c r="D92" s="14">
        <v>1134</v>
      </c>
      <c r="E92" s="24"/>
      <c r="F92" s="17">
        <v>3700</v>
      </c>
      <c r="G92" s="14"/>
      <c r="H92" s="14"/>
      <c r="I92" s="14"/>
      <c r="J92" s="26"/>
    </row>
    <row r="93" spans="1:10" ht="33.75" customHeight="1">
      <c r="A93" s="13">
        <v>81</v>
      </c>
      <c r="B93" s="14" t="s">
        <v>189</v>
      </c>
      <c r="C93" s="15" t="s">
        <v>190</v>
      </c>
      <c r="D93" s="14">
        <v>1134</v>
      </c>
      <c r="E93" s="24"/>
      <c r="F93" s="17">
        <v>46157.27</v>
      </c>
      <c r="G93" s="14"/>
      <c r="H93" s="14"/>
      <c r="I93" s="14"/>
      <c r="J93" s="26"/>
    </row>
    <row r="94" spans="1:10" ht="25.5" customHeight="1">
      <c r="A94" s="13">
        <v>82</v>
      </c>
      <c r="B94" s="14" t="s">
        <v>191</v>
      </c>
      <c r="C94" s="15" t="s">
        <v>192</v>
      </c>
      <c r="D94" s="14">
        <v>1134</v>
      </c>
      <c r="E94" s="16" t="s">
        <v>17</v>
      </c>
      <c r="F94" s="17">
        <v>12161.78</v>
      </c>
      <c r="G94" s="13" t="s">
        <v>18</v>
      </c>
      <c r="H94" s="13"/>
      <c r="I94" s="13"/>
      <c r="J94" s="18"/>
    </row>
    <row r="95" spans="1:10" ht="33" customHeight="1">
      <c r="A95" s="13">
        <v>83</v>
      </c>
      <c r="B95" s="14" t="s">
        <v>193</v>
      </c>
      <c r="C95" s="15" t="s">
        <v>194</v>
      </c>
      <c r="D95" s="14">
        <v>1134</v>
      </c>
      <c r="E95" s="16"/>
      <c r="F95" s="17">
        <v>205</v>
      </c>
      <c r="G95" s="13"/>
      <c r="H95" s="13"/>
      <c r="I95" s="13"/>
      <c r="J95" s="18"/>
    </row>
    <row r="96" spans="1:10" ht="33" customHeight="1">
      <c r="A96" s="13">
        <v>84</v>
      </c>
      <c r="B96" s="14" t="s">
        <v>195</v>
      </c>
      <c r="C96" s="15" t="s">
        <v>196</v>
      </c>
      <c r="D96" s="14">
        <v>1134</v>
      </c>
      <c r="E96" s="16"/>
      <c r="F96" s="17">
        <v>561.6</v>
      </c>
      <c r="G96" s="13"/>
      <c r="H96" s="13"/>
      <c r="I96" s="13"/>
      <c r="J96" s="18"/>
    </row>
    <row r="97" spans="1:10" ht="57" customHeight="1">
      <c r="A97" s="13">
        <v>85</v>
      </c>
      <c r="B97" s="14" t="s">
        <v>197</v>
      </c>
      <c r="C97" s="15" t="s">
        <v>198</v>
      </c>
      <c r="D97" s="14">
        <v>1134</v>
      </c>
      <c r="E97" s="16"/>
      <c r="F97" s="17">
        <v>5000</v>
      </c>
      <c r="G97" s="13"/>
      <c r="H97" s="13"/>
      <c r="I97" s="13"/>
      <c r="J97" s="18"/>
    </row>
    <row r="98" spans="1:10" ht="57" customHeight="1">
      <c r="A98" s="13">
        <v>86</v>
      </c>
      <c r="B98" s="14" t="s">
        <v>199</v>
      </c>
      <c r="C98" s="15" t="s">
        <v>200</v>
      </c>
      <c r="D98" s="14">
        <v>1131</v>
      </c>
      <c r="E98" s="16"/>
      <c r="F98" s="17">
        <v>3184</v>
      </c>
      <c r="G98" s="13"/>
      <c r="H98" s="13"/>
      <c r="I98" s="13"/>
      <c r="J98" s="18"/>
    </row>
    <row r="99" spans="1:10" ht="12.75">
      <c r="A99" s="13">
        <v>87</v>
      </c>
      <c r="B99" s="19" t="s">
        <v>201</v>
      </c>
      <c r="C99" s="15" t="s">
        <v>202</v>
      </c>
      <c r="D99" s="14">
        <v>1134</v>
      </c>
      <c r="E99" s="16"/>
      <c r="F99" s="17">
        <v>32696</v>
      </c>
      <c r="G99" s="13"/>
      <c r="H99" s="13"/>
      <c r="I99" s="13"/>
      <c r="J99" s="18"/>
    </row>
    <row r="100" spans="1:10" ht="60.75" customHeight="1">
      <c r="A100" s="13">
        <v>88</v>
      </c>
      <c r="B100" s="24" t="s">
        <v>203</v>
      </c>
      <c r="C100" s="28" t="s">
        <v>204</v>
      </c>
      <c r="D100" s="14">
        <v>1134</v>
      </c>
      <c r="E100" s="16"/>
      <c r="F100" s="17">
        <v>4413</v>
      </c>
      <c r="G100" s="13"/>
      <c r="H100" s="13"/>
      <c r="I100" s="13"/>
      <c r="J100" s="18"/>
    </row>
    <row r="101" spans="1:10" ht="120.75" customHeight="1">
      <c r="A101" s="13">
        <v>89</v>
      </c>
      <c r="B101" s="29" t="s">
        <v>205</v>
      </c>
      <c r="C101" s="30" t="s">
        <v>206</v>
      </c>
      <c r="D101" s="14">
        <v>1171</v>
      </c>
      <c r="E101" s="16"/>
      <c r="F101" s="31">
        <v>20000</v>
      </c>
      <c r="G101" s="13"/>
      <c r="H101" s="13"/>
      <c r="I101" s="13"/>
      <c r="J101" s="18"/>
    </row>
    <row r="102" spans="1:10" ht="12.75">
      <c r="A102" s="13">
        <v>90</v>
      </c>
      <c r="B102" s="14" t="s">
        <v>207</v>
      </c>
      <c r="C102" s="15" t="s">
        <v>208</v>
      </c>
      <c r="D102" s="14">
        <v>1134</v>
      </c>
      <c r="E102" s="16"/>
      <c r="F102" s="17">
        <v>9200</v>
      </c>
      <c r="G102" s="13"/>
      <c r="H102" s="13"/>
      <c r="I102" s="13"/>
      <c r="J102" s="18"/>
    </row>
    <row r="103" spans="1:10" ht="12.75">
      <c r="A103" s="13">
        <v>91</v>
      </c>
      <c r="B103" s="14" t="s">
        <v>209</v>
      </c>
      <c r="C103" s="15" t="s">
        <v>210</v>
      </c>
      <c r="D103" s="14">
        <v>1134</v>
      </c>
      <c r="E103" s="16"/>
      <c r="F103" s="17">
        <v>2714</v>
      </c>
      <c r="G103" s="13"/>
      <c r="H103" s="13"/>
      <c r="I103" s="13"/>
      <c r="J103" s="18"/>
    </row>
    <row r="104" spans="1:10" ht="12.75">
      <c r="A104" s="13">
        <v>92</v>
      </c>
      <c r="B104" s="14" t="s">
        <v>211</v>
      </c>
      <c r="C104" s="15" t="s">
        <v>212</v>
      </c>
      <c r="D104" s="14">
        <v>1134</v>
      </c>
      <c r="E104" s="16"/>
      <c r="F104" s="17">
        <v>18839.98</v>
      </c>
      <c r="G104" s="13"/>
      <c r="H104" s="13"/>
      <c r="I104" s="13"/>
      <c r="J104" s="18"/>
    </row>
    <row r="105" spans="1:10" ht="12.75">
      <c r="A105" s="13">
        <v>93</v>
      </c>
      <c r="B105" s="14" t="s">
        <v>213</v>
      </c>
      <c r="C105" s="15" t="s">
        <v>214</v>
      </c>
      <c r="D105" s="14">
        <v>1172</v>
      </c>
      <c r="E105" s="16"/>
      <c r="F105" s="17">
        <v>10740</v>
      </c>
      <c r="G105" s="13"/>
      <c r="H105" s="13"/>
      <c r="I105" s="13"/>
      <c r="J105" s="18"/>
    </row>
    <row r="106" spans="1:10" ht="12.75">
      <c r="A106" s="13">
        <v>94</v>
      </c>
      <c r="B106" s="14" t="s">
        <v>215</v>
      </c>
      <c r="C106" s="15" t="s">
        <v>216</v>
      </c>
      <c r="D106" s="14">
        <v>1172</v>
      </c>
      <c r="E106" s="16"/>
      <c r="F106" s="17">
        <v>13650</v>
      </c>
      <c r="G106" s="13"/>
      <c r="H106" s="13"/>
      <c r="I106" s="13"/>
      <c r="J106" s="18"/>
    </row>
    <row r="107" spans="1:10" ht="12.75">
      <c r="A107" s="13">
        <v>95</v>
      </c>
      <c r="B107" s="14" t="s">
        <v>217</v>
      </c>
      <c r="C107" s="15" t="s">
        <v>218</v>
      </c>
      <c r="D107" s="14">
        <v>1134</v>
      </c>
      <c r="E107" s="16"/>
      <c r="F107" s="17">
        <v>3142.15</v>
      </c>
      <c r="G107" s="13"/>
      <c r="H107" s="13"/>
      <c r="I107" s="13"/>
      <c r="J107" s="18"/>
    </row>
    <row r="108" spans="1:10" ht="12.75">
      <c r="A108" s="13">
        <v>96</v>
      </c>
      <c r="B108" s="14" t="s">
        <v>219</v>
      </c>
      <c r="C108" s="15"/>
      <c r="D108" s="14"/>
      <c r="E108" s="16"/>
      <c r="F108" s="17">
        <v>177.54</v>
      </c>
      <c r="G108" s="13"/>
      <c r="H108" s="13"/>
      <c r="I108" s="13"/>
      <c r="J108" s="18"/>
    </row>
    <row r="109" spans="1:10" ht="18" customHeight="1">
      <c r="A109" s="13"/>
      <c r="B109" s="32" t="s">
        <v>220</v>
      </c>
      <c r="C109" s="33"/>
      <c r="D109" s="32"/>
      <c r="E109" s="34"/>
      <c r="F109" s="35">
        <f>SUM(F11:F108)</f>
        <v>970630.0000000001</v>
      </c>
      <c r="G109" s="32"/>
      <c r="H109" s="32"/>
      <c r="I109" s="32"/>
      <c r="J109" s="32"/>
    </row>
    <row r="110" ht="6" customHeight="1">
      <c r="J110" s="36"/>
    </row>
    <row r="111" spans="6:10" ht="12.75" hidden="1">
      <c r="F111" s="37">
        <f>962377.76-F109</f>
        <v>-8252.240000000107</v>
      </c>
      <c r="J111" s="36"/>
    </row>
    <row r="112" ht="27.75" customHeight="1"/>
    <row r="113" spans="1:9" ht="12.75">
      <c r="A113" s="38" t="s">
        <v>221</v>
      </c>
      <c r="D113" s="39"/>
      <c r="F113" s="39"/>
      <c r="G113" s="39"/>
      <c r="H113" s="39"/>
      <c r="I113" s="39"/>
    </row>
    <row r="114" ht="12.75">
      <c r="J114" s="36"/>
    </row>
    <row r="115" spans="1:9" ht="27" customHeight="1">
      <c r="A115" s="40" t="s">
        <v>222</v>
      </c>
      <c r="D115" s="39"/>
      <c r="F115" s="39"/>
      <c r="G115" s="39"/>
      <c r="H115" s="39"/>
      <c r="I115" s="39"/>
    </row>
    <row r="118" ht="21" customHeight="1">
      <c r="A118" t="s">
        <v>223</v>
      </c>
    </row>
  </sheetData>
  <sheetProtection selectLockedCells="1" selectUnlockedCells="1"/>
  <mergeCells count="13">
    <mergeCell ref="A6:J6"/>
    <mergeCell ref="A7:J7"/>
    <mergeCell ref="E11:E31"/>
    <mergeCell ref="G11:I31"/>
    <mergeCell ref="E32:E54"/>
    <mergeCell ref="G32:I54"/>
    <mergeCell ref="E55:E75"/>
    <mergeCell ref="G55:I75"/>
    <mergeCell ref="E76:E93"/>
    <mergeCell ref="G76:J77"/>
    <mergeCell ref="G78:I93"/>
    <mergeCell ref="E94:E108"/>
    <mergeCell ref="G94:I1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4.875" style="1" customWidth="1"/>
    <col min="3" max="3" width="17.125" style="1" customWidth="1"/>
    <col min="4" max="4" width="0" style="0" hidden="1" customWidth="1"/>
    <col min="5" max="5" width="7.125" style="1" customWidth="1"/>
    <col min="6" max="6" width="10.25390625" style="0" customWidth="1"/>
    <col min="7" max="7" width="8.75390625" style="0" customWidth="1"/>
    <col min="8" max="8" width="9.875" style="0" customWidth="1"/>
    <col min="9" max="9" width="8.25390625" style="0" customWidth="1"/>
    <col min="10" max="10" width="5.00390625" style="0" customWidth="1"/>
    <col min="11" max="16384" width="9.125" style="0" customWidth="1"/>
  </cols>
  <sheetData>
    <row r="1" spans="1:10" ht="12.75">
      <c r="A1" s="2"/>
      <c r="B1" s="3"/>
      <c r="C1" s="3"/>
      <c r="D1" s="2"/>
      <c r="E1" s="3"/>
      <c r="F1" s="2"/>
      <c r="G1" s="2"/>
      <c r="H1" s="2"/>
      <c r="I1" s="2"/>
      <c r="J1" s="4" t="s">
        <v>0</v>
      </c>
    </row>
    <row r="2" spans="1:10" ht="12.75">
      <c r="A2" s="2"/>
      <c r="B2" s="3"/>
      <c r="C2" s="3"/>
      <c r="D2" s="2"/>
      <c r="E2" s="3"/>
      <c r="F2" s="2"/>
      <c r="G2" s="2"/>
      <c r="H2" s="2"/>
      <c r="I2" s="2"/>
      <c r="J2" s="4" t="s">
        <v>1</v>
      </c>
    </row>
    <row r="3" spans="1:10" ht="3" customHeight="1">
      <c r="A3" s="2"/>
      <c r="B3" s="3"/>
      <c r="C3" s="3"/>
      <c r="D3" s="2"/>
      <c r="E3" s="3"/>
      <c r="F3" s="2"/>
      <c r="G3" s="2"/>
      <c r="H3" s="2"/>
      <c r="I3" s="2"/>
      <c r="J3" s="4"/>
    </row>
    <row r="4" spans="1:10" ht="12.75">
      <c r="A4" s="2"/>
      <c r="B4" s="3"/>
      <c r="C4" s="3"/>
      <c r="D4" s="2"/>
      <c r="E4" s="3"/>
      <c r="F4" s="2"/>
      <c r="G4" s="2"/>
      <c r="H4" s="2"/>
      <c r="I4" s="2"/>
      <c r="J4" s="4" t="s">
        <v>2</v>
      </c>
    </row>
    <row r="5" spans="1:10" ht="3.75" customHeight="1">
      <c r="A5" s="2"/>
      <c r="B5" s="3"/>
      <c r="C5" s="3"/>
      <c r="D5" s="2"/>
      <c r="E5" s="3"/>
      <c r="F5" s="2"/>
      <c r="G5" s="2"/>
      <c r="H5" s="2"/>
      <c r="I5" s="2"/>
      <c r="J5" s="2"/>
    </row>
    <row r="6" spans="1:10" ht="13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4.25" customHeight="1">
      <c r="A8" s="2"/>
      <c r="B8" s="3"/>
      <c r="C8" s="3"/>
      <c r="D8" s="2"/>
      <c r="E8" s="3"/>
      <c r="F8" s="2"/>
      <c r="G8" s="2"/>
      <c r="H8" s="2"/>
      <c r="I8" s="2"/>
      <c r="J8" s="2"/>
    </row>
    <row r="9" spans="1:10" ht="146.25" customHeight="1">
      <c r="A9" s="7" t="s">
        <v>5</v>
      </c>
      <c r="B9" s="7" t="s">
        <v>6</v>
      </c>
      <c r="C9" s="8" t="s">
        <v>7</v>
      </c>
      <c r="D9" s="7" t="s">
        <v>8</v>
      </c>
      <c r="E9" s="9" t="s">
        <v>9</v>
      </c>
      <c r="F9" s="7" t="s">
        <v>10</v>
      </c>
      <c r="G9" s="8" t="s">
        <v>11</v>
      </c>
      <c r="H9" s="7" t="s">
        <v>12</v>
      </c>
      <c r="I9" s="10" t="s">
        <v>13</v>
      </c>
      <c r="J9" s="7" t="s">
        <v>14</v>
      </c>
    </row>
    <row r="10" spans="1:10" ht="15.75" customHeight="1">
      <c r="A10" s="11">
        <v>1</v>
      </c>
      <c r="B10" s="11">
        <v>2</v>
      </c>
      <c r="C10" s="11"/>
      <c r="D10" s="11">
        <v>3</v>
      </c>
      <c r="E10" s="12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</row>
    <row r="11" spans="1:10" ht="28.5" customHeight="1">
      <c r="A11" s="22">
        <v>1</v>
      </c>
      <c r="B11" s="14" t="s">
        <v>15</v>
      </c>
      <c r="C11" s="15" t="s">
        <v>16</v>
      </c>
      <c r="D11" s="14">
        <v>1131</v>
      </c>
      <c r="E11" s="16" t="s">
        <v>17</v>
      </c>
      <c r="F11" s="17">
        <v>160</v>
      </c>
      <c r="G11" s="13" t="s">
        <v>18</v>
      </c>
      <c r="H11" s="13"/>
      <c r="I11" s="13"/>
      <c r="J11" s="18"/>
    </row>
    <row r="12" spans="1:10" ht="42" customHeight="1">
      <c r="A12" s="22">
        <v>2</v>
      </c>
      <c r="B12" s="14" t="s">
        <v>19</v>
      </c>
      <c r="C12" s="15" t="s">
        <v>20</v>
      </c>
      <c r="D12" s="14">
        <v>1131</v>
      </c>
      <c r="E12" s="16"/>
      <c r="F12" s="17">
        <f>170.34+40</f>
        <v>210.34</v>
      </c>
      <c r="G12" s="13"/>
      <c r="H12" s="13"/>
      <c r="I12" s="13"/>
      <c r="J12" s="18"/>
    </row>
    <row r="13" spans="1:10" ht="23.25" customHeight="1">
      <c r="A13" s="22">
        <v>3</v>
      </c>
      <c r="B13" s="14" t="s">
        <v>224</v>
      </c>
      <c r="C13" s="15" t="s">
        <v>225</v>
      </c>
      <c r="D13" s="14">
        <v>1131</v>
      </c>
      <c r="E13" s="16"/>
      <c r="F13" s="17">
        <v>150</v>
      </c>
      <c r="G13" s="13"/>
      <c r="H13" s="13"/>
      <c r="I13" s="13"/>
      <c r="J13" s="18"/>
    </row>
    <row r="14" spans="1:10" ht="28.5" customHeight="1">
      <c r="A14" s="22">
        <v>4</v>
      </c>
      <c r="B14" s="14" t="s">
        <v>21</v>
      </c>
      <c r="C14" s="15" t="s">
        <v>22</v>
      </c>
      <c r="D14" s="14">
        <v>1131</v>
      </c>
      <c r="E14" s="16"/>
      <c r="F14" s="17">
        <f>40.47+10</f>
        <v>50.47</v>
      </c>
      <c r="G14" s="13"/>
      <c r="H14" s="13"/>
      <c r="I14" s="13"/>
      <c r="J14" s="18"/>
    </row>
    <row r="15" spans="1:10" ht="12.75">
      <c r="A15" s="22">
        <v>5</v>
      </c>
      <c r="B15" s="14" t="s">
        <v>23</v>
      </c>
      <c r="C15" s="15" t="s">
        <v>24</v>
      </c>
      <c r="D15" s="14">
        <v>1131</v>
      </c>
      <c r="E15" s="16"/>
      <c r="F15" s="17">
        <v>1108.24</v>
      </c>
      <c r="G15" s="13"/>
      <c r="H15" s="13"/>
      <c r="I15" s="13"/>
      <c r="J15" s="18"/>
    </row>
    <row r="16" spans="1:10" ht="12.75">
      <c r="A16" s="22">
        <v>6</v>
      </c>
      <c r="B16" s="14" t="s">
        <v>25</v>
      </c>
      <c r="C16" s="15" t="s">
        <v>26</v>
      </c>
      <c r="D16" s="14">
        <v>1131</v>
      </c>
      <c r="E16" s="16"/>
      <c r="F16" s="17">
        <v>11.73</v>
      </c>
      <c r="G16" s="13"/>
      <c r="H16" s="13"/>
      <c r="I16" s="13"/>
      <c r="J16" s="18"/>
    </row>
    <row r="17" spans="1:10" ht="27.75" customHeight="1">
      <c r="A17" s="22">
        <v>7</v>
      </c>
      <c r="B17" s="14" t="s">
        <v>27</v>
      </c>
      <c r="C17" s="15" t="s">
        <v>28</v>
      </c>
      <c r="D17" s="14">
        <v>1131</v>
      </c>
      <c r="E17" s="16"/>
      <c r="F17" s="17">
        <f>7203+540</f>
        <v>7743</v>
      </c>
      <c r="G17" s="13"/>
      <c r="H17" s="13"/>
      <c r="I17" s="13"/>
      <c r="J17" s="18"/>
    </row>
    <row r="18" spans="1:10" ht="27.75" customHeight="1">
      <c r="A18" s="22">
        <v>8</v>
      </c>
      <c r="B18" s="14" t="s">
        <v>29</v>
      </c>
      <c r="C18" s="15" t="s">
        <v>30</v>
      </c>
      <c r="D18" s="14">
        <v>1131</v>
      </c>
      <c r="E18" s="16"/>
      <c r="F18" s="17">
        <v>36</v>
      </c>
      <c r="G18" s="13"/>
      <c r="H18" s="13"/>
      <c r="I18" s="13"/>
      <c r="J18" s="18"/>
    </row>
    <row r="19" spans="1:10" ht="18" customHeight="1">
      <c r="A19" s="22">
        <v>9</v>
      </c>
      <c r="B19" s="14" t="s">
        <v>31</v>
      </c>
      <c r="C19" s="15" t="s">
        <v>32</v>
      </c>
      <c r="D19" s="14">
        <v>1131</v>
      </c>
      <c r="E19" s="16"/>
      <c r="F19" s="17">
        <v>2000</v>
      </c>
      <c r="G19" s="13"/>
      <c r="H19" s="13"/>
      <c r="I19" s="13"/>
      <c r="J19" s="18"/>
    </row>
    <row r="20" spans="1:10" ht="29.25" customHeight="1">
      <c r="A20" s="22">
        <v>10</v>
      </c>
      <c r="B20" s="14" t="s">
        <v>33</v>
      </c>
      <c r="C20" s="15" t="s">
        <v>34</v>
      </c>
      <c r="D20" s="14">
        <v>1131</v>
      </c>
      <c r="E20" s="16"/>
      <c r="F20" s="17">
        <v>960</v>
      </c>
      <c r="G20" s="13"/>
      <c r="H20" s="13"/>
      <c r="I20" s="13"/>
      <c r="J20" s="18"/>
    </row>
    <row r="21" spans="1:10" ht="12.75">
      <c r="A21" s="22">
        <v>11</v>
      </c>
      <c r="B21" s="14" t="s">
        <v>35</v>
      </c>
      <c r="C21" s="15" t="s">
        <v>36</v>
      </c>
      <c r="D21" s="14">
        <v>1131</v>
      </c>
      <c r="E21" s="16"/>
      <c r="F21" s="17">
        <v>143</v>
      </c>
      <c r="G21" s="13"/>
      <c r="H21" s="13"/>
      <c r="I21" s="13"/>
      <c r="J21" s="18"/>
    </row>
    <row r="22" spans="1:10" ht="41.25" customHeight="1">
      <c r="A22" s="22">
        <v>12</v>
      </c>
      <c r="B22" s="14" t="s">
        <v>37</v>
      </c>
      <c r="C22" s="15" t="s">
        <v>38</v>
      </c>
      <c r="D22" s="14">
        <v>1131</v>
      </c>
      <c r="E22" s="16"/>
      <c r="F22" s="17">
        <v>3269.1</v>
      </c>
      <c r="G22" s="13"/>
      <c r="H22" s="13"/>
      <c r="I22" s="13"/>
      <c r="J22" s="18"/>
    </row>
    <row r="23" spans="1:10" ht="41.25" customHeight="1">
      <c r="A23" s="22">
        <v>13</v>
      </c>
      <c r="B23" s="14" t="s">
        <v>39</v>
      </c>
      <c r="C23" s="15" t="s">
        <v>40</v>
      </c>
      <c r="D23" s="14">
        <v>1172</v>
      </c>
      <c r="E23" s="16"/>
      <c r="F23" s="17">
        <v>432</v>
      </c>
      <c r="G23" s="13"/>
      <c r="H23" s="13"/>
      <c r="I23" s="13"/>
      <c r="J23" s="18"/>
    </row>
    <row r="24" spans="1:10" ht="28.5" customHeight="1">
      <c r="A24" s="22">
        <v>14</v>
      </c>
      <c r="B24" s="14" t="s">
        <v>41</v>
      </c>
      <c r="C24" s="15" t="s">
        <v>42</v>
      </c>
      <c r="D24" s="14">
        <v>1131</v>
      </c>
      <c r="E24" s="16"/>
      <c r="F24" s="17">
        <f>45242+1278</f>
        <v>46520</v>
      </c>
      <c r="G24" s="13"/>
      <c r="H24" s="13"/>
      <c r="I24" s="13"/>
      <c r="J24" s="18"/>
    </row>
    <row r="25" spans="1:10" ht="21" customHeight="1">
      <c r="A25" s="22">
        <v>15</v>
      </c>
      <c r="B25" s="14" t="s">
        <v>43</v>
      </c>
      <c r="C25" s="15" t="s">
        <v>44</v>
      </c>
      <c r="D25" s="14">
        <v>1131</v>
      </c>
      <c r="E25" s="16"/>
      <c r="F25" s="17">
        <f>11719+218</f>
        <v>11937</v>
      </c>
      <c r="G25" s="13"/>
      <c r="H25" s="13"/>
      <c r="I25" s="13"/>
      <c r="J25" s="18"/>
    </row>
    <row r="26" spans="1:10" ht="44.25" customHeight="1">
      <c r="A26" s="22">
        <v>16</v>
      </c>
      <c r="B26" s="19" t="s">
        <v>226</v>
      </c>
      <c r="C26" s="15" t="s">
        <v>227</v>
      </c>
      <c r="D26" s="14">
        <v>1131</v>
      </c>
      <c r="E26" s="16"/>
      <c r="F26" s="17">
        <v>60</v>
      </c>
      <c r="G26" s="13"/>
      <c r="H26" s="13"/>
      <c r="I26" s="13"/>
      <c r="J26" s="18"/>
    </row>
    <row r="27" spans="1:10" ht="12.75">
      <c r="A27" s="22">
        <v>17</v>
      </c>
      <c r="B27" s="14" t="s">
        <v>45</v>
      </c>
      <c r="C27" s="15" t="s">
        <v>46</v>
      </c>
      <c r="D27" s="14">
        <v>1131</v>
      </c>
      <c r="E27" s="16"/>
      <c r="F27" s="17">
        <f>56.13+40</f>
        <v>96.13</v>
      </c>
      <c r="G27" s="13"/>
      <c r="H27" s="13"/>
      <c r="I27" s="13"/>
      <c r="J27" s="18"/>
    </row>
    <row r="28" spans="1:10" ht="33" customHeight="1">
      <c r="A28" s="22">
        <v>18</v>
      </c>
      <c r="B28" s="14" t="s">
        <v>47</v>
      </c>
      <c r="C28" s="15" t="s">
        <v>48</v>
      </c>
      <c r="D28" s="14">
        <v>1131</v>
      </c>
      <c r="E28" s="16"/>
      <c r="F28" s="17">
        <v>2260</v>
      </c>
      <c r="G28" s="13"/>
      <c r="H28" s="13"/>
      <c r="I28" s="13"/>
      <c r="J28" s="18"/>
    </row>
    <row r="29" spans="1:10" ht="28.5" customHeight="1">
      <c r="A29" s="22">
        <v>19</v>
      </c>
      <c r="B29" s="14" t="s">
        <v>49</v>
      </c>
      <c r="C29" s="15" t="s">
        <v>50</v>
      </c>
      <c r="D29" s="14">
        <v>1131</v>
      </c>
      <c r="E29" s="16" t="s">
        <v>17</v>
      </c>
      <c r="F29" s="17">
        <v>1315.22</v>
      </c>
      <c r="G29" s="13" t="s">
        <v>18</v>
      </c>
      <c r="H29" s="13"/>
      <c r="I29" s="13"/>
      <c r="J29" s="18"/>
    </row>
    <row r="30" spans="1:10" ht="12.75">
      <c r="A30" s="22">
        <v>20</v>
      </c>
      <c r="B30" s="14" t="s">
        <v>228</v>
      </c>
      <c r="C30" s="15" t="s">
        <v>229</v>
      </c>
      <c r="D30" s="14">
        <v>1131</v>
      </c>
      <c r="E30" s="16"/>
      <c r="F30" s="17">
        <v>300</v>
      </c>
      <c r="G30" s="13"/>
      <c r="H30" s="13"/>
      <c r="I30" s="13"/>
      <c r="J30" s="18"/>
    </row>
    <row r="31" spans="1:10" ht="12.75">
      <c r="A31" s="22">
        <v>21</v>
      </c>
      <c r="B31" s="15" t="s">
        <v>51</v>
      </c>
      <c r="C31" s="15" t="s">
        <v>52</v>
      </c>
      <c r="D31" s="14">
        <v>1131</v>
      </c>
      <c r="E31" s="16"/>
      <c r="F31" s="17">
        <f>3650+2762</f>
        <v>6412</v>
      </c>
      <c r="G31" s="13"/>
      <c r="H31" s="13"/>
      <c r="I31" s="13"/>
      <c r="J31" s="18"/>
    </row>
    <row r="32" spans="1:10" ht="12.75">
      <c r="A32" s="22">
        <v>22</v>
      </c>
      <c r="B32" s="14" t="s">
        <v>53</v>
      </c>
      <c r="C32" s="15" t="s">
        <v>54</v>
      </c>
      <c r="D32" s="14">
        <v>1131</v>
      </c>
      <c r="E32" s="16"/>
      <c r="F32" s="17">
        <v>9.8</v>
      </c>
      <c r="G32" s="13"/>
      <c r="H32" s="13"/>
      <c r="I32" s="13"/>
      <c r="J32" s="18"/>
    </row>
    <row r="33" spans="1:10" ht="12.75">
      <c r="A33" s="22">
        <v>23</v>
      </c>
      <c r="B33" s="14" t="s">
        <v>55</v>
      </c>
      <c r="C33" s="15" t="s">
        <v>56</v>
      </c>
      <c r="D33" s="14">
        <v>1131</v>
      </c>
      <c r="E33" s="16"/>
      <c r="F33" s="17">
        <v>102</v>
      </c>
      <c r="G33" s="13"/>
      <c r="H33" s="13"/>
      <c r="I33" s="13"/>
      <c r="J33" s="18"/>
    </row>
    <row r="34" spans="1:10" ht="12.75">
      <c r="A34" s="22">
        <v>24</v>
      </c>
      <c r="B34" s="14" t="s">
        <v>57</v>
      </c>
      <c r="C34" s="15" t="s">
        <v>58</v>
      </c>
      <c r="D34" s="14">
        <v>1131</v>
      </c>
      <c r="E34" s="16"/>
      <c r="F34" s="17">
        <v>126</v>
      </c>
      <c r="G34" s="13"/>
      <c r="H34" s="13"/>
      <c r="I34" s="13"/>
      <c r="J34" s="18"/>
    </row>
    <row r="35" spans="1:10" ht="34.5" customHeight="1">
      <c r="A35" s="22">
        <v>25</v>
      </c>
      <c r="B35" s="14" t="s">
        <v>59</v>
      </c>
      <c r="C35" s="15" t="s">
        <v>60</v>
      </c>
      <c r="D35" s="14">
        <v>1131</v>
      </c>
      <c r="E35" s="16"/>
      <c r="F35" s="17">
        <v>3150</v>
      </c>
      <c r="G35" s="13"/>
      <c r="H35" s="13"/>
      <c r="I35" s="13"/>
      <c r="J35" s="18"/>
    </row>
    <row r="36" spans="1:10" ht="12.75">
      <c r="A36" s="22">
        <v>26</v>
      </c>
      <c r="B36" s="14" t="s">
        <v>61</v>
      </c>
      <c r="C36" s="15" t="s">
        <v>62</v>
      </c>
      <c r="D36" s="14">
        <v>1131</v>
      </c>
      <c r="E36" s="16"/>
      <c r="F36" s="17">
        <v>10.4</v>
      </c>
      <c r="G36" s="13"/>
      <c r="H36" s="13"/>
      <c r="I36" s="13"/>
      <c r="J36" s="18"/>
    </row>
    <row r="37" spans="1:10" ht="12.75">
      <c r="A37" s="22">
        <v>27</v>
      </c>
      <c r="B37" s="14" t="s">
        <v>63</v>
      </c>
      <c r="C37" s="15" t="s">
        <v>64</v>
      </c>
      <c r="D37" s="14">
        <v>1131</v>
      </c>
      <c r="E37" s="16"/>
      <c r="F37" s="17">
        <v>85</v>
      </c>
      <c r="G37" s="13"/>
      <c r="H37" s="13"/>
      <c r="I37" s="13"/>
      <c r="J37" s="18"/>
    </row>
    <row r="38" spans="1:10" ht="12.75">
      <c r="A38" s="22">
        <v>28</v>
      </c>
      <c r="B38" s="14" t="s">
        <v>65</v>
      </c>
      <c r="C38" s="15" t="s">
        <v>66</v>
      </c>
      <c r="D38" s="14">
        <v>1131</v>
      </c>
      <c r="E38" s="16"/>
      <c r="F38" s="17">
        <v>58</v>
      </c>
      <c r="G38" s="13"/>
      <c r="H38" s="13"/>
      <c r="I38" s="13"/>
      <c r="J38" s="18"/>
    </row>
    <row r="39" spans="1:10" ht="12.75">
      <c r="A39" s="22">
        <v>29</v>
      </c>
      <c r="B39" s="14" t="s">
        <v>230</v>
      </c>
      <c r="C39" s="15" t="s">
        <v>231</v>
      </c>
      <c r="D39" s="14">
        <v>1131</v>
      </c>
      <c r="E39" s="16"/>
      <c r="F39" s="17">
        <v>200</v>
      </c>
      <c r="G39" s="13"/>
      <c r="H39" s="13"/>
      <c r="I39" s="13"/>
      <c r="J39" s="18"/>
    </row>
    <row r="40" spans="1:10" ht="12.75">
      <c r="A40" s="22">
        <v>30</v>
      </c>
      <c r="B40" s="14" t="s">
        <v>67</v>
      </c>
      <c r="C40" s="15" t="s">
        <v>68</v>
      </c>
      <c r="D40" s="14">
        <v>1131</v>
      </c>
      <c r="E40" s="16"/>
      <c r="F40" s="17">
        <f>1570.4+1883</f>
        <v>3453.4</v>
      </c>
      <c r="G40" s="13"/>
      <c r="H40" s="13"/>
      <c r="I40" s="13"/>
      <c r="J40" s="18"/>
    </row>
    <row r="41" spans="1:10" ht="12.75">
      <c r="A41" s="22">
        <v>31</v>
      </c>
      <c r="B41" s="14" t="s">
        <v>232</v>
      </c>
      <c r="C41" s="15" t="s">
        <v>233</v>
      </c>
      <c r="D41" s="14">
        <v>1131</v>
      </c>
      <c r="E41" s="16"/>
      <c r="F41" s="17">
        <v>10248</v>
      </c>
      <c r="G41" s="13"/>
      <c r="H41" s="13"/>
      <c r="I41" s="13"/>
      <c r="J41" s="18"/>
    </row>
    <row r="42" spans="1:10" ht="21" customHeight="1">
      <c r="A42" s="22">
        <v>32</v>
      </c>
      <c r="B42" s="14" t="s">
        <v>69</v>
      </c>
      <c r="C42" s="15" t="s">
        <v>70</v>
      </c>
      <c r="D42" s="15" t="s">
        <v>71</v>
      </c>
      <c r="E42" s="16"/>
      <c r="F42" s="17">
        <f>9701.2+10773</f>
        <v>20474.2</v>
      </c>
      <c r="G42" s="13"/>
      <c r="H42" s="13"/>
      <c r="I42" s="13"/>
      <c r="J42" s="18"/>
    </row>
    <row r="43" spans="1:10" ht="12.75">
      <c r="A43" s="22">
        <v>33</v>
      </c>
      <c r="B43" s="14" t="s">
        <v>72</v>
      </c>
      <c r="C43" s="15" t="s">
        <v>73</v>
      </c>
      <c r="D43" s="15" t="s">
        <v>71</v>
      </c>
      <c r="E43" s="16"/>
      <c r="F43" s="17">
        <f>4660+14</f>
        <v>4674</v>
      </c>
      <c r="G43" s="13"/>
      <c r="H43" s="13"/>
      <c r="I43" s="13"/>
      <c r="J43" s="18"/>
    </row>
    <row r="44" spans="1:10" ht="12.75">
      <c r="A44" s="22">
        <v>34</v>
      </c>
      <c r="B44" s="14" t="s">
        <v>74</v>
      </c>
      <c r="C44" s="15" t="s">
        <v>75</v>
      </c>
      <c r="D44" s="15" t="s">
        <v>71</v>
      </c>
      <c r="E44" s="16"/>
      <c r="F44" s="17">
        <v>2.19</v>
      </c>
      <c r="G44" s="13"/>
      <c r="H44" s="13"/>
      <c r="I44" s="13"/>
      <c r="J44" s="18"/>
    </row>
    <row r="45" spans="1:10" ht="22.5" customHeight="1">
      <c r="A45" s="22">
        <v>35</v>
      </c>
      <c r="B45" s="14" t="s">
        <v>76</v>
      </c>
      <c r="C45" s="15" t="s">
        <v>77</v>
      </c>
      <c r="D45" s="15" t="s">
        <v>71</v>
      </c>
      <c r="E45" s="16"/>
      <c r="F45" s="17">
        <f>169.7+5061.5</f>
        <v>5231.2</v>
      </c>
      <c r="G45" s="13"/>
      <c r="H45" s="13"/>
      <c r="I45" s="13"/>
      <c r="J45" s="18"/>
    </row>
    <row r="46" spans="1:10" ht="12.75">
      <c r="A46" s="22">
        <v>36</v>
      </c>
      <c r="B46" s="14" t="s">
        <v>78</v>
      </c>
      <c r="C46" s="15" t="s">
        <v>79</v>
      </c>
      <c r="D46" s="15" t="s">
        <v>71</v>
      </c>
      <c r="E46" s="16"/>
      <c r="F46" s="17">
        <v>4381.2</v>
      </c>
      <c r="G46" s="13"/>
      <c r="H46" s="13"/>
      <c r="I46" s="13"/>
      <c r="J46" s="18"/>
    </row>
    <row r="47" spans="1:10" ht="12.75">
      <c r="A47" s="22">
        <v>37</v>
      </c>
      <c r="B47" s="14" t="s">
        <v>234</v>
      </c>
      <c r="C47" s="15" t="s">
        <v>235</v>
      </c>
      <c r="D47" s="15" t="s">
        <v>71</v>
      </c>
      <c r="E47" s="16"/>
      <c r="F47" s="17">
        <v>7800</v>
      </c>
      <c r="G47" s="13"/>
      <c r="H47" s="13"/>
      <c r="I47" s="13"/>
      <c r="J47" s="18"/>
    </row>
    <row r="48" spans="1:10" ht="12.75">
      <c r="A48" s="22">
        <v>38</v>
      </c>
      <c r="B48" s="14" t="s">
        <v>236</v>
      </c>
      <c r="C48" s="15" t="s">
        <v>237</v>
      </c>
      <c r="D48" s="15" t="s">
        <v>71</v>
      </c>
      <c r="E48" s="16"/>
      <c r="F48" s="17">
        <v>49.5</v>
      </c>
      <c r="G48" s="13"/>
      <c r="H48" s="13"/>
      <c r="I48" s="13"/>
      <c r="J48" s="18"/>
    </row>
    <row r="49" spans="1:10" ht="12.75">
      <c r="A49" s="22">
        <v>39</v>
      </c>
      <c r="B49" s="14" t="s">
        <v>238</v>
      </c>
      <c r="C49" s="15" t="s">
        <v>239</v>
      </c>
      <c r="D49" s="15" t="s">
        <v>71</v>
      </c>
      <c r="E49" s="16"/>
      <c r="F49" s="17">
        <v>190</v>
      </c>
      <c r="G49" s="13"/>
      <c r="H49" s="13"/>
      <c r="I49" s="13"/>
      <c r="J49" s="18"/>
    </row>
    <row r="50" spans="1:10" ht="12.75">
      <c r="A50" s="22">
        <v>40</v>
      </c>
      <c r="B50" s="13" t="s">
        <v>80</v>
      </c>
      <c r="C50" s="20" t="s">
        <v>81</v>
      </c>
      <c r="D50" s="15" t="s">
        <v>71</v>
      </c>
      <c r="E50" s="16"/>
      <c r="F50" s="17">
        <v>5.76</v>
      </c>
      <c r="G50" s="13"/>
      <c r="H50" s="13"/>
      <c r="I50" s="13"/>
      <c r="J50" s="18"/>
    </row>
    <row r="51" spans="1:10" ht="12.75">
      <c r="A51" s="22">
        <v>41</v>
      </c>
      <c r="B51" s="21" t="s">
        <v>82</v>
      </c>
      <c r="C51" s="20" t="s">
        <v>83</v>
      </c>
      <c r="D51" s="15" t="s">
        <v>71</v>
      </c>
      <c r="E51" s="16"/>
      <c r="F51" s="17">
        <v>61.04</v>
      </c>
      <c r="G51" s="13"/>
      <c r="H51" s="13"/>
      <c r="I51" s="13"/>
      <c r="J51" s="18"/>
    </row>
    <row r="52" spans="1:10" ht="12.75">
      <c r="A52" s="22">
        <v>42</v>
      </c>
      <c r="B52" s="13" t="s">
        <v>84</v>
      </c>
      <c r="C52" s="20" t="s">
        <v>85</v>
      </c>
      <c r="D52" s="15" t="s">
        <v>86</v>
      </c>
      <c r="E52" s="16"/>
      <c r="F52" s="17">
        <f>7576+1350</f>
        <v>8926</v>
      </c>
      <c r="G52" s="13"/>
      <c r="H52" s="13"/>
      <c r="I52" s="13"/>
      <c r="J52" s="18"/>
    </row>
    <row r="53" spans="1:10" ht="12.75">
      <c r="A53" s="22">
        <v>43</v>
      </c>
      <c r="B53" s="14" t="s">
        <v>87</v>
      </c>
      <c r="C53" s="15" t="s">
        <v>88</v>
      </c>
      <c r="D53" s="15" t="s">
        <v>71</v>
      </c>
      <c r="E53" s="16"/>
      <c r="F53" s="17">
        <v>80</v>
      </c>
      <c r="G53" s="13"/>
      <c r="H53" s="13"/>
      <c r="I53" s="13"/>
      <c r="J53" s="18"/>
    </row>
    <row r="54" spans="1:10" ht="12.75">
      <c r="A54" s="22">
        <v>44</v>
      </c>
      <c r="B54" s="14" t="s">
        <v>89</v>
      </c>
      <c r="C54" s="15" t="s">
        <v>90</v>
      </c>
      <c r="D54" s="15" t="s">
        <v>71</v>
      </c>
      <c r="E54" s="16"/>
      <c r="F54" s="17">
        <f>1114.2+142</f>
        <v>1256.2</v>
      </c>
      <c r="G54" s="13"/>
      <c r="H54" s="13"/>
      <c r="I54" s="13"/>
      <c r="J54" s="18"/>
    </row>
    <row r="55" spans="1:10" ht="12.75">
      <c r="A55" s="22">
        <v>45</v>
      </c>
      <c r="B55" s="14" t="s">
        <v>91</v>
      </c>
      <c r="C55" s="15" t="s">
        <v>92</v>
      </c>
      <c r="D55" s="15" t="s">
        <v>71</v>
      </c>
      <c r="E55" s="16"/>
      <c r="F55" s="17">
        <v>1670.21</v>
      </c>
      <c r="G55" s="13"/>
      <c r="H55" s="13"/>
      <c r="I55" s="13"/>
      <c r="J55" s="18"/>
    </row>
    <row r="56" spans="1:10" ht="12.75">
      <c r="A56" s="22">
        <v>46</v>
      </c>
      <c r="B56" s="14" t="s">
        <v>93</v>
      </c>
      <c r="C56" s="15" t="s">
        <v>94</v>
      </c>
      <c r="D56" s="15" t="s">
        <v>71</v>
      </c>
      <c r="E56" s="16"/>
      <c r="F56" s="17">
        <v>172.8</v>
      </c>
      <c r="G56" s="13"/>
      <c r="H56" s="13"/>
      <c r="I56" s="13"/>
      <c r="J56" s="18"/>
    </row>
    <row r="57" spans="1:10" ht="12.75">
      <c r="A57" s="22">
        <v>47</v>
      </c>
      <c r="B57" s="14" t="s">
        <v>240</v>
      </c>
      <c r="C57" s="15" t="s">
        <v>241</v>
      </c>
      <c r="D57" s="15" t="s">
        <v>71</v>
      </c>
      <c r="E57" s="16"/>
      <c r="F57" s="17">
        <v>556</v>
      </c>
      <c r="G57" s="13"/>
      <c r="H57" s="13"/>
      <c r="I57" s="13"/>
      <c r="J57" s="18"/>
    </row>
    <row r="58" spans="1:10" ht="12.75">
      <c r="A58" s="22">
        <v>48</v>
      </c>
      <c r="B58" s="14" t="s">
        <v>95</v>
      </c>
      <c r="C58" s="15" t="s">
        <v>96</v>
      </c>
      <c r="D58" s="15" t="s">
        <v>71</v>
      </c>
      <c r="E58" s="16"/>
      <c r="F58" s="17">
        <v>69.45</v>
      </c>
      <c r="G58" s="13"/>
      <c r="H58" s="13"/>
      <c r="I58" s="13"/>
      <c r="J58" s="18"/>
    </row>
    <row r="59" spans="1:10" ht="42.75" customHeight="1">
      <c r="A59" s="22">
        <v>49</v>
      </c>
      <c r="B59" s="19" t="s">
        <v>97</v>
      </c>
      <c r="C59" s="15" t="s">
        <v>98</v>
      </c>
      <c r="D59" s="15" t="s">
        <v>99</v>
      </c>
      <c r="E59" s="16" t="s">
        <v>17</v>
      </c>
      <c r="F59" s="17">
        <v>2531.22</v>
      </c>
      <c r="G59" s="13" t="s">
        <v>18</v>
      </c>
      <c r="H59" s="13"/>
      <c r="I59" s="13"/>
      <c r="J59" s="18"/>
    </row>
    <row r="60" spans="1:10" ht="12.75">
      <c r="A60" s="22">
        <v>50</v>
      </c>
      <c r="B60" s="14" t="s">
        <v>100</v>
      </c>
      <c r="C60" s="15" t="s">
        <v>101</v>
      </c>
      <c r="D60" s="15" t="s">
        <v>71</v>
      </c>
      <c r="E60" s="16"/>
      <c r="F60" s="17">
        <v>874</v>
      </c>
      <c r="G60" s="13"/>
      <c r="H60" s="13"/>
      <c r="I60" s="13"/>
      <c r="J60" s="18"/>
    </row>
    <row r="61" spans="1:10" ht="44.25" customHeight="1">
      <c r="A61" s="22">
        <v>51</v>
      </c>
      <c r="B61" s="14" t="s">
        <v>102</v>
      </c>
      <c r="C61" s="15" t="s">
        <v>103</v>
      </c>
      <c r="D61" s="15" t="s">
        <v>71</v>
      </c>
      <c r="E61" s="16"/>
      <c r="F61" s="17">
        <v>225</v>
      </c>
      <c r="G61" s="13"/>
      <c r="H61" s="13"/>
      <c r="I61" s="13"/>
      <c r="J61" s="18"/>
    </row>
    <row r="62" spans="1:10" ht="15.75" customHeight="1">
      <c r="A62" s="22">
        <v>52</v>
      </c>
      <c r="B62" s="14" t="s">
        <v>104</v>
      </c>
      <c r="C62" s="15" t="s">
        <v>105</v>
      </c>
      <c r="D62" s="15" t="s">
        <v>71</v>
      </c>
      <c r="E62" s="16"/>
      <c r="F62" s="17">
        <v>97.5</v>
      </c>
      <c r="G62" s="13"/>
      <c r="H62" s="13"/>
      <c r="I62" s="13"/>
      <c r="J62" s="18"/>
    </row>
    <row r="63" spans="1:10" ht="69" customHeight="1">
      <c r="A63" s="22">
        <v>53</v>
      </c>
      <c r="B63" s="22" t="s">
        <v>106</v>
      </c>
      <c r="C63" s="20" t="s">
        <v>107</v>
      </c>
      <c r="D63" s="15" t="s">
        <v>99</v>
      </c>
      <c r="E63" s="16"/>
      <c r="F63" s="17">
        <v>19000</v>
      </c>
      <c r="G63" s="13"/>
      <c r="H63" s="13"/>
      <c r="I63" s="13"/>
      <c r="J63" s="18"/>
    </row>
    <row r="64" spans="1:10" ht="53.25" customHeight="1">
      <c r="A64" s="22">
        <v>54</v>
      </c>
      <c r="B64" s="19" t="s">
        <v>108</v>
      </c>
      <c r="C64" s="15" t="s">
        <v>109</v>
      </c>
      <c r="D64" s="15" t="s">
        <v>71</v>
      </c>
      <c r="E64" s="16"/>
      <c r="F64" s="17">
        <v>350</v>
      </c>
      <c r="G64" s="13"/>
      <c r="H64" s="13"/>
      <c r="I64" s="13"/>
      <c r="J64" s="18"/>
    </row>
    <row r="65" spans="1:10" ht="20.25" customHeight="1">
      <c r="A65" s="22">
        <v>55</v>
      </c>
      <c r="B65" s="14" t="s">
        <v>110</v>
      </c>
      <c r="C65" s="15" t="s">
        <v>111</v>
      </c>
      <c r="D65" s="15" t="s">
        <v>71</v>
      </c>
      <c r="E65" s="16"/>
      <c r="F65" s="17">
        <v>2400</v>
      </c>
      <c r="G65" s="13"/>
      <c r="H65" s="13"/>
      <c r="I65" s="13"/>
      <c r="J65" s="18"/>
    </row>
    <row r="66" spans="1:10" ht="33.75" customHeight="1">
      <c r="A66" s="22">
        <v>56</v>
      </c>
      <c r="B66" s="14" t="s">
        <v>112</v>
      </c>
      <c r="C66" s="15" t="s">
        <v>113</v>
      </c>
      <c r="D66" s="15" t="s">
        <v>71</v>
      </c>
      <c r="E66" s="16"/>
      <c r="F66" s="17">
        <v>7672.35</v>
      </c>
      <c r="G66" s="13"/>
      <c r="H66" s="13"/>
      <c r="I66" s="13"/>
      <c r="J66" s="18"/>
    </row>
    <row r="67" spans="1:10" ht="12.75">
      <c r="A67" s="22">
        <v>57</v>
      </c>
      <c r="B67" s="14" t="s">
        <v>114</v>
      </c>
      <c r="C67" s="15" t="s">
        <v>115</v>
      </c>
      <c r="D67" s="15" t="s">
        <v>71</v>
      </c>
      <c r="E67" s="16"/>
      <c r="F67" s="17">
        <f>44.34+15</f>
        <v>59.34</v>
      </c>
      <c r="G67" s="13"/>
      <c r="H67" s="13"/>
      <c r="I67" s="13"/>
      <c r="J67" s="18"/>
    </row>
    <row r="68" spans="1:10" ht="44.25" customHeight="1">
      <c r="A68" s="22">
        <v>58</v>
      </c>
      <c r="B68" s="19" t="s">
        <v>116</v>
      </c>
      <c r="C68" s="15" t="s">
        <v>117</v>
      </c>
      <c r="D68" s="15" t="s">
        <v>118</v>
      </c>
      <c r="E68" s="16"/>
      <c r="F68" s="17">
        <v>1777</v>
      </c>
      <c r="G68" s="13"/>
      <c r="H68" s="13"/>
      <c r="I68" s="13"/>
      <c r="J68" s="18"/>
    </row>
    <row r="69" spans="1:10" ht="12.75">
      <c r="A69" s="22">
        <v>59</v>
      </c>
      <c r="B69" s="14" t="s">
        <v>119</v>
      </c>
      <c r="C69" s="15" t="s">
        <v>120</v>
      </c>
      <c r="D69" s="14" t="s">
        <v>121</v>
      </c>
      <c r="E69" s="16"/>
      <c r="F69" s="17">
        <f>26818+1000</f>
        <v>27818</v>
      </c>
      <c r="G69" s="13"/>
      <c r="H69" s="13"/>
      <c r="I69" s="13"/>
      <c r="J69" s="18"/>
    </row>
    <row r="70" spans="1:10" ht="12.75">
      <c r="A70" s="22">
        <v>60</v>
      </c>
      <c r="B70" s="14" t="s">
        <v>122</v>
      </c>
      <c r="C70" s="15" t="s">
        <v>123</v>
      </c>
      <c r="D70" s="14">
        <v>1131</v>
      </c>
      <c r="E70" s="16"/>
      <c r="F70" s="17">
        <v>3330</v>
      </c>
      <c r="G70" s="13"/>
      <c r="H70" s="13"/>
      <c r="I70" s="13"/>
      <c r="J70" s="18"/>
    </row>
    <row r="71" spans="1:10" ht="33.75" customHeight="1">
      <c r="A71" s="22">
        <v>61</v>
      </c>
      <c r="B71" s="14" t="s">
        <v>124</v>
      </c>
      <c r="C71" s="15" t="s">
        <v>125</v>
      </c>
      <c r="D71" s="14">
        <v>1131</v>
      </c>
      <c r="E71" s="16"/>
      <c r="F71" s="17">
        <v>433.22</v>
      </c>
      <c r="G71" s="13"/>
      <c r="H71" s="13"/>
      <c r="I71" s="13"/>
      <c r="J71" s="18"/>
    </row>
    <row r="72" spans="1:10" ht="12.75">
      <c r="A72" s="22">
        <v>62</v>
      </c>
      <c r="B72" s="19" t="s">
        <v>126</v>
      </c>
      <c r="C72" s="15" t="s">
        <v>127</v>
      </c>
      <c r="D72" s="14">
        <v>1134</v>
      </c>
      <c r="E72" s="16"/>
      <c r="F72" s="17">
        <f>1900+1000</f>
        <v>2900</v>
      </c>
      <c r="G72" s="13"/>
      <c r="H72" s="13"/>
      <c r="I72" s="13"/>
      <c r="J72" s="18"/>
    </row>
    <row r="73" spans="1:10" ht="12.75">
      <c r="A73" s="22">
        <v>63</v>
      </c>
      <c r="B73" s="14" t="s">
        <v>128</v>
      </c>
      <c r="C73" s="15" t="s">
        <v>129</v>
      </c>
      <c r="D73" s="14">
        <v>1131</v>
      </c>
      <c r="E73" s="16"/>
      <c r="F73" s="17">
        <f>15+1010</f>
        <v>1025</v>
      </c>
      <c r="G73" s="13"/>
      <c r="H73" s="13"/>
      <c r="I73" s="13"/>
      <c r="J73" s="18"/>
    </row>
    <row r="74" spans="1:10" ht="12.75">
      <c r="A74" s="22">
        <v>64</v>
      </c>
      <c r="B74" s="14" t="s">
        <v>130</v>
      </c>
      <c r="C74" s="15" t="s">
        <v>131</v>
      </c>
      <c r="D74" s="14">
        <v>1131</v>
      </c>
      <c r="E74" s="16"/>
      <c r="F74" s="17">
        <v>1080</v>
      </c>
      <c r="G74" s="13"/>
      <c r="H74" s="13"/>
      <c r="I74" s="13"/>
      <c r="J74" s="18"/>
    </row>
    <row r="75" spans="1:10" ht="30" customHeight="1">
      <c r="A75" s="22">
        <v>65</v>
      </c>
      <c r="B75" s="14" t="s">
        <v>132</v>
      </c>
      <c r="C75" s="15" t="s">
        <v>133</v>
      </c>
      <c r="D75" s="14">
        <v>1131</v>
      </c>
      <c r="E75" s="16"/>
      <c r="F75" s="17">
        <v>3602</v>
      </c>
      <c r="G75" s="13"/>
      <c r="H75" s="13"/>
      <c r="I75" s="13"/>
      <c r="J75" s="18"/>
    </row>
    <row r="76" spans="1:10" ht="12.75">
      <c r="A76" s="22">
        <v>66</v>
      </c>
      <c r="B76" s="14" t="s">
        <v>134</v>
      </c>
      <c r="C76" s="15" t="s">
        <v>135</v>
      </c>
      <c r="D76" s="14">
        <v>1131</v>
      </c>
      <c r="E76" s="16"/>
      <c r="F76" s="17">
        <v>2530</v>
      </c>
      <c r="G76" s="13"/>
      <c r="H76" s="13"/>
      <c r="I76" s="13"/>
      <c r="J76" s="18"/>
    </row>
    <row r="77" spans="1:10" ht="12.75">
      <c r="A77" s="22">
        <v>67</v>
      </c>
      <c r="B77" s="14" t="s">
        <v>136</v>
      </c>
      <c r="C77" s="15" t="s">
        <v>137</v>
      </c>
      <c r="D77" s="14">
        <v>1131</v>
      </c>
      <c r="E77" s="16"/>
      <c r="F77" s="17">
        <v>7975</v>
      </c>
      <c r="G77" s="13"/>
      <c r="H77" s="13"/>
      <c r="I77" s="13"/>
      <c r="J77" s="18"/>
    </row>
    <row r="78" spans="1:10" ht="12.75">
      <c r="A78" s="22">
        <v>68</v>
      </c>
      <c r="B78" s="14" t="s">
        <v>242</v>
      </c>
      <c r="C78" s="15" t="s">
        <v>243</v>
      </c>
      <c r="D78" s="14">
        <v>1131</v>
      </c>
      <c r="E78" s="16"/>
      <c r="F78" s="17">
        <v>750</v>
      </c>
      <c r="G78" s="13"/>
      <c r="H78" s="13"/>
      <c r="I78" s="13"/>
      <c r="J78" s="18"/>
    </row>
    <row r="79" spans="1:10" ht="12.75">
      <c r="A79" s="22">
        <v>69</v>
      </c>
      <c r="B79" s="14" t="s">
        <v>138</v>
      </c>
      <c r="C79" s="15" t="s">
        <v>139</v>
      </c>
      <c r="D79" s="14" t="s">
        <v>140</v>
      </c>
      <c r="E79" s="16"/>
      <c r="F79" s="17">
        <v>30010</v>
      </c>
      <c r="G79" s="13"/>
      <c r="H79" s="13"/>
      <c r="I79" s="13"/>
      <c r="J79" s="18"/>
    </row>
    <row r="80" spans="1:10" ht="48" customHeight="1">
      <c r="A80" s="22">
        <v>70</v>
      </c>
      <c r="B80" s="24" t="s">
        <v>143</v>
      </c>
      <c r="C80" s="15" t="s">
        <v>144</v>
      </c>
      <c r="D80" s="14">
        <v>2110</v>
      </c>
      <c r="E80" s="41" t="s">
        <v>17</v>
      </c>
      <c r="F80" s="17">
        <v>17000</v>
      </c>
      <c r="G80" s="14" t="s">
        <v>18</v>
      </c>
      <c r="H80" s="14"/>
      <c r="I80" s="14"/>
      <c r="J80" s="26"/>
    </row>
    <row r="81" spans="1:10" ht="42.75" customHeight="1">
      <c r="A81" s="22">
        <v>71</v>
      </c>
      <c r="B81" s="19" t="s">
        <v>145</v>
      </c>
      <c r="C81" s="15" t="s">
        <v>146</v>
      </c>
      <c r="D81" s="14" t="s">
        <v>140</v>
      </c>
      <c r="E81" s="41"/>
      <c r="F81" s="17">
        <f>4729.34+4060</f>
        <v>8789.34</v>
      </c>
      <c r="G81" s="14"/>
      <c r="H81" s="14"/>
      <c r="I81" s="14"/>
      <c r="J81" s="26"/>
    </row>
    <row r="82" spans="1:10" ht="28.5" customHeight="1">
      <c r="A82" s="22">
        <v>72</v>
      </c>
      <c r="B82" s="19" t="s">
        <v>147</v>
      </c>
      <c r="C82" s="15" t="s">
        <v>148</v>
      </c>
      <c r="D82" s="14">
        <v>1131</v>
      </c>
      <c r="E82" s="41"/>
      <c r="F82" s="17">
        <v>787</v>
      </c>
      <c r="G82" s="14"/>
      <c r="H82" s="14"/>
      <c r="I82" s="14"/>
      <c r="J82" s="26"/>
    </row>
    <row r="83" spans="1:10" ht="18.75" customHeight="1">
      <c r="A83" s="22">
        <v>73</v>
      </c>
      <c r="B83" s="14" t="s">
        <v>149</v>
      </c>
      <c r="C83" s="15" t="s">
        <v>150</v>
      </c>
      <c r="D83" s="14">
        <v>1131</v>
      </c>
      <c r="E83" s="41"/>
      <c r="F83" s="17">
        <v>420</v>
      </c>
      <c r="G83" s="14"/>
      <c r="H83" s="14"/>
      <c r="I83" s="14"/>
      <c r="J83" s="26"/>
    </row>
    <row r="84" spans="1:10" ht="25.5" customHeight="1">
      <c r="A84" s="22">
        <v>74</v>
      </c>
      <c r="B84" s="14" t="s">
        <v>151</v>
      </c>
      <c r="C84" s="15" t="s">
        <v>152</v>
      </c>
      <c r="D84" s="14">
        <v>1131</v>
      </c>
      <c r="E84" s="41"/>
      <c r="F84" s="17">
        <v>709.6</v>
      </c>
      <c r="G84" s="14"/>
      <c r="H84" s="14"/>
      <c r="I84" s="14"/>
      <c r="J84" s="26"/>
    </row>
    <row r="85" spans="1:10" ht="32.25" customHeight="1">
      <c r="A85" s="22">
        <v>75</v>
      </c>
      <c r="B85" s="14" t="s">
        <v>153</v>
      </c>
      <c r="C85" s="15" t="s">
        <v>154</v>
      </c>
      <c r="D85" s="14">
        <v>1163</v>
      </c>
      <c r="E85" s="41"/>
      <c r="F85" s="42">
        <f>139700+5000</f>
        <v>144700</v>
      </c>
      <c r="G85" s="43" t="s">
        <v>155</v>
      </c>
      <c r="H85" s="43"/>
      <c r="I85" s="43"/>
      <c r="J85" s="43"/>
    </row>
    <row r="86" spans="1:10" ht="33" customHeight="1">
      <c r="A86" s="22">
        <v>76</v>
      </c>
      <c r="B86" s="19" t="s">
        <v>244</v>
      </c>
      <c r="C86" s="15" t="s">
        <v>157</v>
      </c>
      <c r="D86" s="14">
        <v>1161</v>
      </c>
      <c r="E86" s="41"/>
      <c r="F86" s="42">
        <f>232200+7000</f>
        <v>239200</v>
      </c>
      <c r="G86" s="43"/>
      <c r="H86" s="43"/>
      <c r="I86" s="43"/>
      <c r="J86" s="43"/>
    </row>
    <row r="87" spans="1:10" ht="27" customHeight="1">
      <c r="A87" s="22">
        <v>77</v>
      </c>
      <c r="B87" s="14" t="s">
        <v>158</v>
      </c>
      <c r="C87" s="15" t="s">
        <v>159</v>
      </c>
      <c r="D87" s="14">
        <v>1162</v>
      </c>
      <c r="E87" s="41"/>
      <c r="F87" s="17">
        <v>18100</v>
      </c>
      <c r="G87" s="14" t="s">
        <v>18</v>
      </c>
      <c r="H87" s="14"/>
      <c r="I87" s="14"/>
      <c r="J87" s="26"/>
    </row>
    <row r="88" spans="1:10" ht="57.75" customHeight="1">
      <c r="A88" s="22">
        <v>78</v>
      </c>
      <c r="B88" s="24" t="s">
        <v>160</v>
      </c>
      <c r="C88" s="28" t="s">
        <v>161</v>
      </c>
      <c r="D88" s="14">
        <v>1134</v>
      </c>
      <c r="E88" s="41"/>
      <c r="F88" s="17">
        <v>7000</v>
      </c>
      <c r="G88" s="14"/>
      <c r="H88" s="14"/>
      <c r="I88" s="14"/>
      <c r="J88" s="26"/>
    </row>
    <row r="89" spans="1:10" ht="57.75" customHeight="1">
      <c r="A89" s="22">
        <v>79</v>
      </c>
      <c r="B89" s="44" t="s">
        <v>162</v>
      </c>
      <c r="C89" s="28" t="s">
        <v>163</v>
      </c>
      <c r="D89" s="14" t="s">
        <v>164</v>
      </c>
      <c r="E89" s="41"/>
      <c r="F89" s="17">
        <v>51110</v>
      </c>
      <c r="G89" s="14"/>
      <c r="H89" s="14"/>
      <c r="I89" s="14"/>
      <c r="J89" s="26"/>
    </row>
    <row r="90" spans="1:10" ht="57.75" customHeight="1">
      <c r="A90" s="22">
        <v>80</v>
      </c>
      <c r="B90" s="44" t="s">
        <v>165</v>
      </c>
      <c r="C90" s="28" t="s">
        <v>166</v>
      </c>
      <c r="D90" s="14">
        <v>1134</v>
      </c>
      <c r="E90" s="41"/>
      <c r="F90" s="17">
        <v>10000</v>
      </c>
      <c r="G90" s="14"/>
      <c r="H90" s="14"/>
      <c r="I90" s="14"/>
      <c r="J90" s="26"/>
    </row>
    <row r="91" spans="1:10" ht="28.5" customHeight="1" hidden="1">
      <c r="A91" s="22">
        <v>81</v>
      </c>
      <c r="B91" s="14" t="s">
        <v>167</v>
      </c>
      <c r="C91" s="15" t="s">
        <v>168</v>
      </c>
      <c r="D91" s="14">
        <v>2144</v>
      </c>
      <c r="E91" s="41"/>
      <c r="F91" s="17"/>
      <c r="G91" s="14"/>
      <c r="H91" s="14"/>
      <c r="I91" s="14"/>
      <c r="J91" s="26"/>
    </row>
    <row r="92" spans="1:10" ht="28.5" customHeight="1">
      <c r="A92" s="22">
        <v>81</v>
      </c>
      <c r="B92" s="27" t="s">
        <v>169</v>
      </c>
      <c r="C92" s="15" t="s">
        <v>170</v>
      </c>
      <c r="D92" s="14"/>
      <c r="E92" s="41"/>
      <c r="F92" s="17">
        <v>10000</v>
      </c>
      <c r="G92" s="14"/>
      <c r="H92" s="14"/>
      <c r="I92" s="14"/>
      <c r="J92" s="26"/>
    </row>
    <row r="93" spans="1:10" ht="28.5" customHeight="1">
      <c r="A93" s="22">
        <v>82</v>
      </c>
      <c r="B93" s="27" t="s">
        <v>171</v>
      </c>
      <c r="C93" s="15" t="s">
        <v>172</v>
      </c>
      <c r="D93" s="14"/>
      <c r="E93" s="41"/>
      <c r="F93" s="17">
        <v>15000</v>
      </c>
      <c r="G93" s="14"/>
      <c r="H93" s="14"/>
      <c r="I93" s="14"/>
      <c r="J93" s="26"/>
    </row>
    <row r="94" spans="1:10" ht="28.5" customHeight="1">
      <c r="A94" s="22">
        <v>83</v>
      </c>
      <c r="B94" s="27" t="s">
        <v>173</v>
      </c>
      <c r="C94" s="15" t="s">
        <v>174</v>
      </c>
      <c r="D94" s="14"/>
      <c r="E94" s="41"/>
      <c r="F94" s="17">
        <v>15000</v>
      </c>
      <c r="G94" s="14"/>
      <c r="H94" s="14"/>
      <c r="I94" s="14"/>
      <c r="J94" s="26"/>
    </row>
    <row r="95" spans="1:10" ht="28.5" customHeight="1">
      <c r="A95" s="22">
        <v>84</v>
      </c>
      <c r="B95" s="27" t="s">
        <v>175</v>
      </c>
      <c r="C95" s="15" t="s">
        <v>176</v>
      </c>
      <c r="D95" s="14"/>
      <c r="E95" s="41"/>
      <c r="F95" s="17">
        <v>5000</v>
      </c>
      <c r="G95" s="14"/>
      <c r="H95" s="14"/>
      <c r="I95" s="14"/>
      <c r="J95" s="26"/>
    </row>
    <row r="96" spans="1:10" ht="66.75" customHeight="1">
      <c r="A96" s="22">
        <v>85</v>
      </c>
      <c r="B96" s="19" t="s">
        <v>245</v>
      </c>
      <c r="C96" s="45" t="s">
        <v>178</v>
      </c>
      <c r="D96" s="14">
        <v>1134</v>
      </c>
      <c r="E96" s="41"/>
      <c r="F96" s="17">
        <v>14000</v>
      </c>
      <c r="G96" s="14"/>
      <c r="H96" s="14"/>
      <c r="I96" s="14"/>
      <c r="J96" s="26"/>
    </row>
    <row r="97" spans="1:10" ht="12.75">
      <c r="A97" s="22">
        <v>86</v>
      </c>
      <c r="B97" s="14" t="s">
        <v>179</v>
      </c>
      <c r="C97" s="15" t="s">
        <v>180</v>
      </c>
      <c r="D97" s="14">
        <v>1131</v>
      </c>
      <c r="E97" s="41"/>
      <c r="F97" s="17">
        <v>91.53</v>
      </c>
      <c r="G97" s="14"/>
      <c r="H97" s="14"/>
      <c r="I97" s="14"/>
      <c r="J97" s="26"/>
    </row>
    <row r="98" spans="1:10" ht="12.75">
      <c r="A98" s="22">
        <v>87</v>
      </c>
      <c r="B98" s="19" t="s">
        <v>181</v>
      </c>
      <c r="C98" s="15" t="s">
        <v>182</v>
      </c>
      <c r="D98" s="14">
        <v>1134</v>
      </c>
      <c r="E98" s="41"/>
      <c r="F98" s="17">
        <v>3434</v>
      </c>
      <c r="G98" s="14"/>
      <c r="H98" s="14"/>
      <c r="I98" s="14"/>
      <c r="J98" s="26"/>
    </row>
    <row r="99" spans="1:10" ht="12.75">
      <c r="A99" s="22">
        <v>88</v>
      </c>
      <c r="B99" s="19" t="s">
        <v>183</v>
      </c>
      <c r="C99" s="15" t="s">
        <v>184</v>
      </c>
      <c r="D99" s="14">
        <v>1172</v>
      </c>
      <c r="E99" s="41"/>
      <c r="F99" s="17">
        <v>10500</v>
      </c>
      <c r="G99" s="14"/>
      <c r="H99" s="14"/>
      <c r="I99" s="14"/>
      <c r="J99" s="26"/>
    </row>
    <row r="100" spans="1:10" ht="12.75">
      <c r="A100" s="22">
        <v>89</v>
      </c>
      <c r="B100" s="19" t="s">
        <v>185</v>
      </c>
      <c r="C100" s="15" t="s">
        <v>186</v>
      </c>
      <c r="D100" s="14">
        <v>1134</v>
      </c>
      <c r="E100" s="41"/>
      <c r="F100" s="17">
        <v>2090</v>
      </c>
      <c r="G100" s="14"/>
      <c r="H100" s="14"/>
      <c r="I100" s="14"/>
      <c r="J100" s="26"/>
    </row>
    <row r="101" spans="1:10" ht="39" customHeight="1">
      <c r="A101" s="22">
        <v>90</v>
      </c>
      <c r="B101" s="24" t="s">
        <v>187</v>
      </c>
      <c r="C101" s="28" t="s">
        <v>188</v>
      </c>
      <c r="D101" s="14">
        <v>1134</v>
      </c>
      <c r="E101" s="41"/>
      <c r="F101" s="17">
        <v>3700</v>
      </c>
      <c r="G101" s="14"/>
      <c r="H101" s="14"/>
      <c r="I101" s="14"/>
      <c r="J101" s="26"/>
    </row>
    <row r="102" spans="1:10" ht="33.75" customHeight="1">
      <c r="A102" s="22">
        <v>91</v>
      </c>
      <c r="B102" s="14" t="s">
        <v>189</v>
      </c>
      <c r="C102" s="15" t="s">
        <v>190</v>
      </c>
      <c r="D102" s="14">
        <v>1134</v>
      </c>
      <c r="E102" s="24" t="s">
        <v>17</v>
      </c>
      <c r="F102" s="17">
        <f>46157.27+2095</f>
        <v>48252.27</v>
      </c>
      <c r="G102" s="13" t="s">
        <v>18</v>
      </c>
      <c r="H102" s="13"/>
      <c r="I102" s="13"/>
      <c r="J102" s="18"/>
    </row>
    <row r="103" spans="1:10" ht="25.5" customHeight="1">
      <c r="A103" s="22">
        <v>92</v>
      </c>
      <c r="B103" s="14" t="s">
        <v>191</v>
      </c>
      <c r="C103" s="15" t="s">
        <v>192</v>
      </c>
      <c r="D103" s="14">
        <v>1134</v>
      </c>
      <c r="E103" s="24"/>
      <c r="F103" s="17">
        <f>12161.78+721</f>
        <v>12882.78</v>
      </c>
      <c r="G103" s="13"/>
      <c r="H103" s="13"/>
      <c r="I103" s="13"/>
      <c r="J103" s="18"/>
    </row>
    <row r="104" spans="1:10" ht="33" customHeight="1">
      <c r="A104" s="22">
        <v>93</v>
      </c>
      <c r="B104" s="14" t="s">
        <v>193</v>
      </c>
      <c r="C104" s="15" t="s">
        <v>194</v>
      </c>
      <c r="D104" s="14">
        <v>1134</v>
      </c>
      <c r="E104" s="24"/>
      <c r="F104" s="17">
        <v>205</v>
      </c>
      <c r="G104" s="13"/>
      <c r="H104" s="13"/>
      <c r="I104" s="13"/>
      <c r="J104" s="18"/>
    </row>
    <row r="105" spans="1:10" ht="33" customHeight="1">
      <c r="A105" s="22">
        <v>94</v>
      </c>
      <c r="B105" s="14" t="s">
        <v>195</v>
      </c>
      <c r="C105" s="15" t="s">
        <v>196</v>
      </c>
      <c r="D105" s="14">
        <v>1134</v>
      </c>
      <c r="E105" s="24"/>
      <c r="F105" s="17">
        <f>561.6+257</f>
        <v>818.6</v>
      </c>
      <c r="G105" s="13"/>
      <c r="H105" s="13"/>
      <c r="I105" s="13"/>
      <c r="J105" s="18"/>
    </row>
    <row r="106" spans="1:10" ht="33" customHeight="1">
      <c r="A106" s="22">
        <v>95</v>
      </c>
      <c r="B106" s="14" t="s">
        <v>246</v>
      </c>
      <c r="C106" s="15" t="s">
        <v>247</v>
      </c>
      <c r="D106" s="14">
        <v>1134</v>
      </c>
      <c r="E106" s="24"/>
      <c r="F106" s="17">
        <v>427</v>
      </c>
      <c r="G106" s="13"/>
      <c r="H106" s="13"/>
      <c r="I106" s="13"/>
      <c r="J106" s="18"/>
    </row>
    <row r="107" spans="1:10" ht="57" customHeight="1">
      <c r="A107" s="22">
        <v>96</v>
      </c>
      <c r="B107" s="14" t="s">
        <v>197</v>
      </c>
      <c r="C107" s="15" t="s">
        <v>198</v>
      </c>
      <c r="D107" s="14">
        <v>1134</v>
      </c>
      <c r="E107" s="24"/>
      <c r="F107" s="17">
        <v>5000</v>
      </c>
      <c r="G107" s="13"/>
      <c r="H107" s="13"/>
      <c r="I107" s="13"/>
      <c r="J107" s="18"/>
    </row>
    <row r="108" spans="1:10" ht="28.5" customHeight="1">
      <c r="A108" s="22">
        <v>97</v>
      </c>
      <c r="B108" s="14" t="s">
        <v>199</v>
      </c>
      <c r="C108" s="15" t="s">
        <v>200</v>
      </c>
      <c r="D108" s="14">
        <v>1131</v>
      </c>
      <c r="E108" s="24"/>
      <c r="F108" s="17">
        <v>3184</v>
      </c>
      <c r="G108" s="13"/>
      <c r="H108" s="13"/>
      <c r="I108" s="13"/>
      <c r="J108" s="18"/>
    </row>
    <row r="109" spans="1:10" ht="12.75">
      <c r="A109" s="22">
        <v>98</v>
      </c>
      <c r="B109" s="19" t="s">
        <v>201</v>
      </c>
      <c r="C109" s="15" t="s">
        <v>202</v>
      </c>
      <c r="D109" s="14">
        <v>1134</v>
      </c>
      <c r="E109" s="24"/>
      <c r="F109" s="17">
        <v>32696</v>
      </c>
      <c r="G109" s="13"/>
      <c r="H109" s="13"/>
      <c r="I109" s="13"/>
      <c r="J109" s="18"/>
    </row>
    <row r="110" spans="1:10" ht="60.75" customHeight="1">
      <c r="A110" s="22">
        <v>99</v>
      </c>
      <c r="B110" s="24" t="s">
        <v>203</v>
      </c>
      <c r="C110" s="28" t="s">
        <v>204</v>
      </c>
      <c r="D110" s="14">
        <v>1134</v>
      </c>
      <c r="E110" s="24"/>
      <c r="F110" s="17">
        <f>4413+1320</f>
        <v>5733</v>
      </c>
      <c r="G110" s="13"/>
      <c r="H110" s="13"/>
      <c r="I110" s="13"/>
      <c r="J110" s="18"/>
    </row>
    <row r="111" spans="1:10" ht="113.25" customHeight="1">
      <c r="A111" s="22">
        <v>100</v>
      </c>
      <c r="B111" s="44" t="s">
        <v>205</v>
      </c>
      <c r="C111" s="28" t="s">
        <v>206</v>
      </c>
      <c r="D111" s="14">
        <v>1171</v>
      </c>
      <c r="E111" s="24"/>
      <c r="F111" s="17">
        <v>20000</v>
      </c>
      <c r="G111" s="13"/>
      <c r="H111" s="13"/>
      <c r="I111" s="13"/>
      <c r="J111" s="18"/>
    </row>
    <row r="112" spans="1:10" ht="12.75">
      <c r="A112" s="22">
        <v>101</v>
      </c>
      <c r="B112" s="14" t="s">
        <v>207</v>
      </c>
      <c r="C112" s="15" t="s">
        <v>208</v>
      </c>
      <c r="D112" s="14">
        <v>1134</v>
      </c>
      <c r="E112" s="24"/>
      <c r="F112" s="17">
        <f>9200+1000</f>
        <v>10200</v>
      </c>
      <c r="G112" s="13"/>
      <c r="H112" s="13"/>
      <c r="I112" s="13"/>
      <c r="J112" s="18"/>
    </row>
    <row r="113" spans="1:10" ht="12.75">
      <c r="A113" s="22">
        <v>102</v>
      </c>
      <c r="B113" s="14" t="s">
        <v>209</v>
      </c>
      <c r="C113" s="15" t="s">
        <v>210</v>
      </c>
      <c r="D113" s="14">
        <v>1134</v>
      </c>
      <c r="E113" s="24"/>
      <c r="F113" s="17">
        <v>2714</v>
      </c>
      <c r="G113" s="13"/>
      <c r="H113" s="13"/>
      <c r="I113" s="13"/>
      <c r="J113" s="18"/>
    </row>
    <row r="114" spans="1:10" ht="12.75">
      <c r="A114" s="22">
        <v>103</v>
      </c>
      <c r="B114" s="14" t="s">
        <v>211</v>
      </c>
      <c r="C114" s="15" t="s">
        <v>212</v>
      </c>
      <c r="D114" s="14">
        <v>1134</v>
      </c>
      <c r="E114" s="24"/>
      <c r="F114" s="17">
        <f>18839.98+2700</f>
        <v>21539.98</v>
      </c>
      <c r="G114" s="13"/>
      <c r="H114" s="13"/>
      <c r="I114" s="13"/>
      <c r="J114" s="18"/>
    </row>
    <row r="115" spans="1:10" ht="12.75">
      <c r="A115" s="22">
        <v>104</v>
      </c>
      <c r="B115" s="14" t="s">
        <v>213</v>
      </c>
      <c r="C115" s="15" t="s">
        <v>214</v>
      </c>
      <c r="D115" s="14">
        <v>1172</v>
      </c>
      <c r="E115" s="24"/>
      <c r="F115" s="17">
        <v>10740</v>
      </c>
      <c r="G115" s="13"/>
      <c r="H115" s="13"/>
      <c r="I115" s="13"/>
      <c r="J115" s="18"/>
    </row>
    <row r="116" spans="1:10" ht="12.75">
      <c r="A116" s="22">
        <v>105</v>
      </c>
      <c r="B116" s="14" t="s">
        <v>215</v>
      </c>
      <c r="C116" s="15" t="s">
        <v>216</v>
      </c>
      <c r="D116" s="14">
        <v>1172</v>
      </c>
      <c r="E116" s="24"/>
      <c r="F116" s="17">
        <v>13650</v>
      </c>
      <c r="G116" s="13"/>
      <c r="H116" s="13"/>
      <c r="I116" s="13"/>
      <c r="J116" s="18"/>
    </row>
    <row r="117" spans="1:10" ht="12.75">
      <c r="A117" s="22">
        <v>106</v>
      </c>
      <c r="B117" s="14" t="s">
        <v>217</v>
      </c>
      <c r="C117" s="15" t="s">
        <v>218</v>
      </c>
      <c r="D117" s="14">
        <v>1134</v>
      </c>
      <c r="E117" s="24"/>
      <c r="F117" s="17">
        <v>3142.15</v>
      </c>
      <c r="G117" s="13"/>
      <c r="H117" s="13"/>
      <c r="I117" s="13"/>
      <c r="J117" s="18"/>
    </row>
    <row r="118" spans="1:10" ht="12.75">
      <c r="A118" s="22">
        <v>107</v>
      </c>
      <c r="B118" s="14" t="s">
        <v>219</v>
      </c>
      <c r="C118" s="15"/>
      <c r="D118" s="14"/>
      <c r="E118" s="24"/>
      <c r="F118" s="17">
        <v>177.54</v>
      </c>
      <c r="G118" s="13"/>
      <c r="H118" s="13"/>
      <c r="I118" s="13"/>
      <c r="J118" s="18"/>
    </row>
    <row r="119" spans="1:10" ht="18" customHeight="1">
      <c r="A119" s="13"/>
      <c r="B119" s="32" t="s">
        <v>220</v>
      </c>
      <c r="C119" s="33"/>
      <c r="D119" s="32"/>
      <c r="E119" s="34"/>
      <c r="F119" s="46">
        <f>SUM(F11:F118)</f>
        <v>1042650.0000000002</v>
      </c>
      <c r="G119" s="32"/>
      <c r="H119" s="32"/>
      <c r="I119" s="32"/>
      <c r="J119" s="32"/>
    </row>
    <row r="120" ht="6" customHeight="1">
      <c r="J120" s="36"/>
    </row>
    <row r="121" spans="6:10" ht="12.75" hidden="1">
      <c r="F121" s="37">
        <f>962377.76-F119</f>
        <v>-80272.24000000022</v>
      </c>
      <c r="J121" s="36"/>
    </row>
    <row r="122" ht="27.75" customHeight="1"/>
    <row r="123" spans="1:9" ht="12.75">
      <c r="A123" s="38" t="s">
        <v>248</v>
      </c>
      <c r="D123" s="39"/>
      <c r="F123" s="39"/>
      <c r="G123" s="39"/>
      <c r="H123" s="39"/>
      <c r="I123" s="39"/>
    </row>
    <row r="124" ht="12.75">
      <c r="J124" s="36"/>
    </row>
    <row r="125" spans="1:9" ht="27" customHeight="1">
      <c r="A125" s="40" t="s">
        <v>222</v>
      </c>
      <c r="D125" s="39"/>
      <c r="F125" s="39"/>
      <c r="G125" s="39"/>
      <c r="H125" s="39"/>
      <c r="I125" s="39"/>
    </row>
    <row r="128" ht="21" customHeight="1">
      <c r="A128" t="s">
        <v>223</v>
      </c>
    </row>
  </sheetData>
  <sheetProtection selectLockedCells="1" selectUnlockedCells="1"/>
  <mergeCells count="14">
    <mergeCell ref="A6:J6"/>
    <mergeCell ref="A7:J7"/>
    <mergeCell ref="E11:E28"/>
    <mergeCell ref="G11:I28"/>
    <mergeCell ref="E29:E58"/>
    <mergeCell ref="G29:I58"/>
    <mergeCell ref="E59:E79"/>
    <mergeCell ref="G59:I79"/>
    <mergeCell ref="E80:E101"/>
    <mergeCell ref="G80:I84"/>
    <mergeCell ref="G85:J86"/>
    <mergeCell ref="G87:I101"/>
    <mergeCell ref="E102:E118"/>
    <mergeCell ref="G102:I1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1">
      <selection activeCell="C9" sqref="C9"/>
    </sheetView>
  </sheetViews>
  <sheetFormatPr defaultColWidth="9.00390625" defaultRowHeight="12.75"/>
  <cols>
    <col min="1" max="1" width="5.125" style="0" customWidth="1"/>
    <col min="2" max="2" width="24.875" style="1" customWidth="1"/>
    <col min="3" max="3" width="17.125" style="1" customWidth="1"/>
    <col min="4" max="4" width="0" style="0" hidden="1" customWidth="1"/>
    <col min="5" max="5" width="7.125" style="1" customWidth="1"/>
    <col min="6" max="6" width="10.25390625" style="0" customWidth="1"/>
    <col min="7" max="7" width="8.75390625" style="0" customWidth="1"/>
    <col min="8" max="8" width="9.875" style="0" customWidth="1"/>
    <col min="9" max="9" width="8.25390625" style="0" customWidth="1"/>
    <col min="10" max="10" width="5.00390625" style="0" customWidth="1"/>
    <col min="11" max="16384" width="9.125" style="0" customWidth="1"/>
  </cols>
  <sheetData>
    <row r="1" spans="1:10" ht="12.75">
      <c r="A1" s="2"/>
      <c r="B1" s="3"/>
      <c r="C1" s="3"/>
      <c r="D1" s="2"/>
      <c r="E1" s="3"/>
      <c r="F1" s="2"/>
      <c r="G1" s="2"/>
      <c r="H1" s="2"/>
      <c r="I1" s="2"/>
      <c r="J1" s="4" t="s">
        <v>0</v>
      </c>
    </row>
    <row r="2" spans="1:10" ht="12.75">
      <c r="A2" s="2"/>
      <c r="B2" s="3"/>
      <c r="C2" s="3"/>
      <c r="D2" s="2"/>
      <c r="E2" s="3"/>
      <c r="F2" s="2"/>
      <c r="G2" s="2"/>
      <c r="H2" s="2"/>
      <c r="I2" s="2"/>
      <c r="J2" s="4" t="s">
        <v>1</v>
      </c>
    </row>
    <row r="3" spans="1:10" ht="3" customHeight="1">
      <c r="A3" s="2"/>
      <c r="B3" s="3"/>
      <c r="C3" s="3"/>
      <c r="D3" s="2"/>
      <c r="E3" s="3"/>
      <c r="F3" s="2"/>
      <c r="G3" s="2"/>
      <c r="H3" s="2"/>
      <c r="I3" s="2"/>
      <c r="J3" s="4"/>
    </row>
    <row r="4" spans="1:10" ht="12.75">
      <c r="A4" s="2"/>
      <c r="B4" s="3"/>
      <c r="C4" s="3"/>
      <c r="D4" s="2"/>
      <c r="E4" s="3"/>
      <c r="F4" s="2"/>
      <c r="G4" s="2"/>
      <c r="H4" s="2"/>
      <c r="I4" s="2"/>
      <c r="J4" s="4" t="s">
        <v>2</v>
      </c>
    </row>
    <row r="5" spans="1:10" ht="3.75" customHeight="1">
      <c r="A5" s="2"/>
      <c r="B5" s="3"/>
      <c r="C5" s="3"/>
      <c r="D5" s="2"/>
      <c r="E5" s="3"/>
      <c r="F5" s="2"/>
      <c r="G5" s="2"/>
      <c r="H5" s="2"/>
      <c r="I5" s="2"/>
      <c r="J5" s="2"/>
    </row>
    <row r="6" spans="1:10" ht="13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4.25" customHeight="1">
      <c r="A8" s="2"/>
      <c r="B8" s="3"/>
      <c r="C8" s="3"/>
      <c r="D8" s="2"/>
      <c r="E8" s="3"/>
      <c r="F8" s="2"/>
      <c r="G8" s="2"/>
      <c r="H8" s="2"/>
      <c r="I8" s="2"/>
      <c r="J8" s="2"/>
    </row>
    <row r="9" spans="1:10" ht="146.25" customHeight="1">
      <c r="A9" s="7" t="s">
        <v>5</v>
      </c>
      <c r="B9" s="7" t="s">
        <v>6</v>
      </c>
      <c r="C9" s="8" t="s">
        <v>7</v>
      </c>
      <c r="D9" s="7" t="s">
        <v>8</v>
      </c>
      <c r="E9" s="9" t="s">
        <v>9</v>
      </c>
      <c r="F9" s="7" t="s">
        <v>10</v>
      </c>
      <c r="G9" s="8" t="s">
        <v>11</v>
      </c>
      <c r="H9" s="7" t="s">
        <v>12</v>
      </c>
      <c r="I9" s="10" t="s">
        <v>13</v>
      </c>
      <c r="J9" s="7" t="s">
        <v>14</v>
      </c>
    </row>
    <row r="10" spans="1:10" ht="15.75" customHeight="1">
      <c r="A10" s="11">
        <v>1</v>
      </c>
      <c r="B10" s="11">
        <v>2</v>
      </c>
      <c r="C10" s="11">
        <v>3</v>
      </c>
      <c r="D10" s="11">
        <v>3</v>
      </c>
      <c r="E10" s="12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</row>
    <row r="11" spans="1:10" ht="28.5" customHeight="1">
      <c r="A11" s="22">
        <v>1</v>
      </c>
      <c r="B11" s="14" t="s">
        <v>15</v>
      </c>
      <c r="C11" s="15" t="s">
        <v>16</v>
      </c>
      <c r="D11" s="14">
        <v>1131</v>
      </c>
      <c r="E11" s="16" t="s">
        <v>17</v>
      </c>
      <c r="F11" s="17">
        <v>160</v>
      </c>
      <c r="G11" s="13" t="s">
        <v>18</v>
      </c>
      <c r="H11" s="13"/>
      <c r="I11" s="13"/>
      <c r="J11" s="18"/>
    </row>
    <row r="12" spans="1:10" ht="42" customHeight="1">
      <c r="A12" s="22">
        <v>2</v>
      </c>
      <c r="B12" s="14" t="s">
        <v>19</v>
      </c>
      <c r="C12" s="15" t="s">
        <v>20</v>
      </c>
      <c r="D12" s="14">
        <v>1131</v>
      </c>
      <c r="E12" s="16"/>
      <c r="F12" s="17">
        <f>170.34+40</f>
        <v>210.34</v>
      </c>
      <c r="G12" s="13"/>
      <c r="H12" s="13"/>
      <c r="I12" s="13"/>
      <c r="J12" s="18"/>
    </row>
    <row r="13" spans="1:10" ht="23.25" customHeight="1">
      <c r="A13" s="22">
        <v>3</v>
      </c>
      <c r="B13" s="14" t="s">
        <v>224</v>
      </c>
      <c r="C13" s="15" t="s">
        <v>225</v>
      </c>
      <c r="D13" s="14">
        <v>1131</v>
      </c>
      <c r="E13" s="16"/>
      <c r="F13" s="17">
        <v>150</v>
      </c>
      <c r="G13" s="13"/>
      <c r="H13" s="13"/>
      <c r="I13" s="13"/>
      <c r="J13" s="18"/>
    </row>
    <row r="14" spans="1:10" ht="28.5" customHeight="1">
      <c r="A14" s="22">
        <v>4</v>
      </c>
      <c r="B14" s="14" t="s">
        <v>21</v>
      </c>
      <c r="C14" s="15" t="s">
        <v>22</v>
      </c>
      <c r="D14" s="14">
        <v>1131</v>
      </c>
      <c r="E14" s="16"/>
      <c r="F14" s="17">
        <f>40.47+10</f>
        <v>50.47</v>
      </c>
      <c r="G14" s="13"/>
      <c r="H14" s="13"/>
      <c r="I14" s="13"/>
      <c r="J14" s="18"/>
    </row>
    <row r="15" spans="1:10" ht="12.75">
      <c r="A15" s="22">
        <v>5</v>
      </c>
      <c r="B15" s="14" t="s">
        <v>23</v>
      </c>
      <c r="C15" s="15" t="s">
        <v>24</v>
      </c>
      <c r="D15" s="14">
        <v>1131</v>
      </c>
      <c r="E15" s="16"/>
      <c r="F15" s="17">
        <v>1108.24</v>
      </c>
      <c r="G15" s="13"/>
      <c r="H15" s="13"/>
      <c r="I15" s="13"/>
      <c r="J15" s="18"/>
    </row>
    <row r="16" spans="1:10" ht="12.75">
      <c r="A16" s="22">
        <v>6</v>
      </c>
      <c r="B16" s="14" t="s">
        <v>25</v>
      </c>
      <c r="C16" s="15" t="s">
        <v>26</v>
      </c>
      <c r="D16" s="14">
        <v>1131</v>
      </c>
      <c r="E16" s="16"/>
      <c r="F16" s="17">
        <v>11.73</v>
      </c>
      <c r="G16" s="13"/>
      <c r="H16" s="13"/>
      <c r="I16" s="13"/>
      <c r="J16" s="18"/>
    </row>
    <row r="17" spans="1:10" ht="27.75" customHeight="1">
      <c r="A17" s="22">
        <v>7</v>
      </c>
      <c r="B17" s="14" t="s">
        <v>27</v>
      </c>
      <c r="C17" s="15" t="s">
        <v>28</v>
      </c>
      <c r="D17" s="14">
        <v>1131</v>
      </c>
      <c r="E17" s="16"/>
      <c r="F17" s="17">
        <f>7203+540+75</f>
        <v>7818</v>
      </c>
      <c r="G17" s="13"/>
      <c r="H17" s="13"/>
      <c r="I17" s="13"/>
      <c r="J17" s="18"/>
    </row>
    <row r="18" spans="1:10" ht="27.75" customHeight="1">
      <c r="A18" s="22">
        <v>8</v>
      </c>
      <c r="B18" s="14" t="s">
        <v>29</v>
      </c>
      <c r="C18" s="15" t="s">
        <v>30</v>
      </c>
      <c r="D18" s="14">
        <v>1131</v>
      </c>
      <c r="E18" s="16"/>
      <c r="F18" s="17">
        <v>36</v>
      </c>
      <c r="G18" s="13"/>
      <c r="H18" s="13"/>
      <c r="I18" s="13"/>
      <c r="J18" s="18"/>
    </row>
    <row r="19" spans="1:10" ht="18" customHeight="1">
      <c r="A19" s="22">
        <v>9</v>
      </c>
      <c r="B19" s="14" t="s">
        <v>31</v>
      </c>
      <c r="C19" s="15" t="s">
        <v>32</v>
      </c>
      <c r="D19" s="14">
        <v>1131</v>
      </c>
      <c r="E19" s="16"/>
      <c r="F19" s="17">
        <v>2000</v>
      </c>
      <c r="G19" s="13"/>
      <c r="H19" s="13"/>
      <c r="I19" s="13"/>
      <c r="J19" s="18"/>
    </row>
    <row r="20" spans="1:10" ht="29.25" customHeight="1">
      <c r="A20" s="22">
        <v>10</v>
      </c>
      <c r="B20" s="14" t="s">
        <v>33</v>
      </c>
      <c r="C20" s="15" t="s">
        <v>34</v>
      </c>
      <c r="D20" s="14">
        <v>1131</v>
      </c>
      <c r="E20" s="16"/>
      <c r="F20" s="17">
        <v>960</v>
      </c>
      <c r="G20" s="13"/>
      <c r="H20" s="13"/>
      <c r="I20" s="13"/>
      <c r="J20" s="18"/>
    </row>
    <row r="21" spans="1:10" ht="12.75">
      <c r="A21" s="22">
        <v>11</v>
      </c>
      <c r="B21" s="14" t="s">
        <v>35</v>
      </c>
      <c r="C21" s="15" t="s">
        <v>36</v>
      </c>
      <c r="D21" s="14">
        <v>1131</v>
      </c>
      <c r="E21" s="16"/>
      <c r="F21" s="17">
        <v>143</v>
      </c>
      <c r="G21" s="13"/>
      <c r="H21" s="13"/>
      <c r="I21" s="13"/>
      <c r="J21" s="18"/>
    </row>
    <row r="22" spans="1:10" ht="41.25" customHeight="1">
      <c r="A22" s="22">
        <v>12</v>
      </c>
      <c r="B22" s="14" t="s">
        <v>37</v>
      </c>
      <c r="C22" s="15" t="s">
        <v>38</v>
      </c>
      <c r="D22" s="14">
        <v>1131</v>
      </c>
      <c r="E22" s="16"/>
      <c r="F22" s="17">
        <v>3269.1</v>
      </c>
      <c r="G22" s="13"/>
      <c r="H22" s="13"/>
      <c r="I22" s="13"/>
      <c r="J22" s="18"/>
    </row>
    <row r="23" spans="1:10" ht="41.25" customHeight="1">
      <c r="A23" s="22">
        <v>13</v>
      </c>
      <c r="B23" s="14" t="s">
        <v>39</v>
      </c>
      <c r="C23" s="15" t="s">
        <v>40</v>
      </c>
      <c r="D23" s="14">
        <v>1172</v>
      </c>
      <c r="E23" s="16"/>
      <c r="F23" s="17">
        <v>432</v>
      </c>
      <c r="G23" s="13"/>
      <c r="H23" s="13"/>
      <c r="I23" s="13"/>
      <c r="J23" s="18"/>
    </row>
    <row r="24" spans="1:10" ht="28.5" customHeight="1">
      <c r="A24" s="22">
        <v>14</v>
      </c>
      <c r="B24" s="14" t="s">
        <v>41</v>
      </c>
      <c r="C24" s="15" t="s">
        <v>42</v>
      </c>
      <c r="D24" s="14">
        <v>1131</v>
      </c>
      <c r="E24" s="16"/>
      <c r="F24" s="17">
        <f>45242+1278+925</f>
        <v>47445</v>
      </c>
      <c r="G24" s="13"/>
      <c r="H24" s="13"/>
      <c r="I24" s="13"/>
      <c r="J24" s="18"/>
    </row>
    <row r="25" spans="1:10" ht="21" customHeight="1">
      <c r="A25" s="22">
        <v>15</v>
      </c>
      <c r="B25" s="14" t="s">
        <v>43</v>
      </c>
      <c r="C25" s="15" t="s">
        <v>44</v>
      </c>
      <c r="D25" s="14">
        <v>1131</v>
      </c>
      <c r="E25" s="16"/>
      <c r="F25" s="17">
        <f>11719+218</f>
        <v>11937</v>
      </c>
      <c r="G25" s="13"/>
      <c r="H25" s="13"/>
      <c r="I25" s="13"/>
      <c r="J25" s="18"/>
    </row>
    <row r="26" spans="1:10" ht="44.25" customHeight="1">
      <c r="A26" s="22">
        <v>16</v>
      </c>
      <c r="B26" s="19" t="s">
        <v>226</v>
      </c>
      <c r="C26" s="15" t="s">
        <v>227</v>
      </c>
      <c r="D26" s="14">
        <v>1131</v>
      </c>
      <c r="E26" s="16"/>
      <c r="F26" s="17">
        <v>60</v>
      </c>
      <c r="G26" s="13"/>
      <c r="H26" s="13"/>
      <c r="I26" s="13"/>
      <c r="J26" s="18"/>
    </row>
    <row r="27" spans="1:10" ht="12.75">
      <c r="A27" s="22">
        <v>17</v>
      </c>
      <c r="B27" s="14" t="s">
        <v>45</v>
      </c>
      <c r="C27" s="15" t="s">
        <v>46</v>
      </c>
      <c r="D27" s="14">
        <v>1131</v>
      </c>
      <c r="E27" s="16"/>
      <c r="F27" s="17">
        <f>56.13+40</f>
        <v>96.13</v>
      </c>
      <c r="G27" s="13"/>
      <c r="H27" s="13"/>
      <c r="I27" s="13"/>
      <c r="J27" s="18"/>
    </row>
    <row r="28" spans="1:10" ht="31.5" customHeight="1">
      <c r="A28" s="22">
        <v>18</v>
      </c>
      <c r="B28" s="14" t="s">
        <v>47</v>
      </c>
      <c r="C28" s="15" t="s">
        <v>48</v>
      </c>
      <c r="D28" s="14">
        <v>1131</v>
      </c>
      <c r="E28" s="16" t="s">
        <v>17</v>
      </c>
      <c r="F28" s="17">
        <v>2260</v>
      </c>
      <c r="G28" s="13" t="s">
        <v>18</v>
      </c>
      <c r="H28" s="13"/>
      <c r="I28" s="13"/>
      <c r="J28" s="18"/>
    </row>
    <row r="29" spans="1:10" ht="28.5" customHeight="1">
      <c r="A29" s="22">
        <v>19</v>
      </c>
      <c r="B29" s="14" t="s">
        <v>49</v>
      </c>
      <c r="C29" s="15" t="s">
        <v>50</v>
      </c>
      <c r="D29" s="14">
        <v>1131</v>
      </c>
      <c r="E29" s="16"/>
      <c r="F29" s="17">
        <v>1315.22</v>
      </c>
      <c r="G29" s="13"/>
      <c r="H29" s="13"/>
      <c r="I29" s="13"/>
      <c r="J29" s="18"/>
    </row>
    <row r="30" spans="1:10" ht="12.75">
      <c r="A30" s="22">
        <v>20</v>
      </c>
      <c r="B30" s="14" t="s">
        <v>228</v>
      </c>
      <c r="C30" s="15" t="s">
        <v>229</v>
      </c>
      <c r="D30" s="14">
        <v>1131</v>
      </c>
      <c r="E30" s="16"/>
      <c r="F30" s="17">
        <v>300</v>
      </c>
      <c r="G30" s="13"/>
      <c r="H30" s="13"/>
      <c r="I30" s="13"/>
      <c r="J30" s="18"/>
    </row>
    <row r="31" spans="1:10" ht="12.75">
      <c r="A31" s="22">
        <v>21</v>
      </c>
      <c r="B31" s="15" t="s">
        <v>51</v>
      </c>
      <c r="C31" s="15" t="s">
        <v>52</v>
      </c>
      <c r="D31" s="14">
        <v>1131</v>
      </c>
      <c r="E31" s="16"/>
      <c r="F31" s="17">
        <f>3650+2762</f>
        <v>6412</v>
      </c>
      <c r="G31" s="13"/>
      <c r="H31" s="13"/>
      <c r="I31" s="13"/>
      <c r="J31" s="18"/>
    </row>
    <row r="32" spans="1:10" ht="12.75">
      <c r="A32" s="22">
        <v>22</v>
      </c>
      <c r="B32" s="15" t="s">
        <v>249</v>
      </c>
      <c r="C32" s="15" t="s">
        <v>250</v>
      </c>
      <c r="D32" s="14"/>
      <c r="E32" s="16"/>
      <c r="F32" s="17">
        <v>2.1</v>
      </c>
      <c r="G32" s="13"/>
      <c r="H32" s="13"/>
      <c r="I32" s="13"/>
      <c r="J32" s="18"/>
    </row>
    <row r="33" spans="1:10" ht="12.75">
      <c r="A33" s="22">
        <v>23</v>
      </c>
      <c r="B33" s="14" t="s">
        <v>53</v>
      </c>
      <c r="C33" s="15" t="s">
        <v>54</v>
      </c>
      <c r="D33" s="14">
        <v>1131</v>
      </c>
      <c r="E33" s="16"/>
      <c r="F33" s="17">
        <v>9.8</v>
      </c>
      <c r="G33" s="13"/>
      <c r="H33" s="13"/>
      <c r="I33" s="13"/>
      <c r="J33" s="18"/>
    </row>
    <row r="34" spans="1:10" ht="12.75">
      <c r="A34" s="22">
        <v>24</v>
      </c>
      <c r="B34" s="14" t="s">
        <v>55</v>
      </c>
      <c r="C34" s="15" t="s">
        <v>56</v>
      </c>
      <c r="D34" s="14">
        <v>1131</v>
      </c>
      <c r="E34" s="16"/>
      <c r="F34" s="17">
        <v>102</v>
      </c>
      <c r="G34" s="13"/>
      <c r="H34" s="13"/>
      <c r="I34" s="13"/>
      <c r="J34" s="18"/>
    </row>
    <row r="35" spans="1:10" ht="12.75">
      <c r="A35" s="22">
        <v>25</v>
      </c>
      <c r="B35" s="14" t="s">
        <v>57</v>
      </c>
      <c r="C35" s="15" t="s">
        <v>58</v>
      </c>
      <c r="D35" s="14">
        <v>1131</v>
      </c>
      <c r="E35" s="16"/>
      <c r="F35" s="17">
        <v>126</v>
      </c>
      <c r="G35" s="13"/>
      <c r="H35" s="13"/>
      <c r="I35" s="13"/>
      <c r="J35" s="18"/>
    </row>
    <row r="36" spans="1:10" ht="34.5" customHeight="1">
      <c r="A36" s="22">
        <v>26</v>
      </c>
      <c r="B36" s="14" t="s">
        <v>59</v>
      </c>
      <c r="C36" s="15" t="s">
        <v>60</v>
      </c>
      <c r="D36" s="14">
        <v>1131</v>
      </c>
      <c r="E36" s="16"/>
      <c r="F36" s="17">
        <v>3150</v>
      </c>
      <c r="G36" s="13"/>
      <c r="H36" s="13"/>
      <c r="I36" s="13"/>
      <c r="J36" s="18"/>
    </row>
    <row r="37" spans="1:10" ht="12.75">
      <c r="A37" s="22">
        <v>27</v>
      </c>
      <c r="B37" s="14" t="s">
        <v>61</v>
      </c>
      <c r="C37" s="15" t="s">
        <v>62</v>
      </c>
      <c r="D37" s="14">
        <v>1131</v>
      </c>
      <c r="E37" s="16"/>
      <c r="F37" s="17">
        <v>10.4</v>
      </c>
      <c r="G37" s="13"/>
      <c r="H37" s="13"/>
      <c r="I37" s="13"/>
      <c r="J37" s="18"/>
    </row>
    <row r="38" spans="1:10" ht="12.75">
      <c r="A38" s="22">
        <v>28</v>
      </c>
      <c r="B38" s="14" t="s">
        <v>63</v>
      </c>
      <c r="C38" s="15" t="s">
        <v>64</v>
      </c>
      <c r="D38" s="14">
        <v>1131</v>
      </c>
      <c r="E38" s="16"/>
      <c r="F38" s="17">
        <v>85</v>
      </c>
      <c r="G38" s="13"/>
      <c r="H38" s="13"/>
      <c r="I38" s="13"/>
      <c r="J38" s="18"/>
    </row>
    <row r="39" spans="1:10" ht="12.75">
      <c r="A39" s="22">
        <v>29</v>
      </c>
      <c r="B39" s="14" t="s">
        <v>251</v>
      </c>
      <c r="C39" s="15" t="s">
        <v>252</v>
      </c>
      <c r="D39" s="14"/>
      <c r="E39" s="16"/>
      <c r="F39" s="17">
        <v>148.5</v>
      </c>
      <c r="G39" s="13"/>
      <c r="H39" s="13"/>
      <c r="I39" s="13"/>
      <c r="J39" s="18"/>
    </row>
    <row r="40" spans="1:10" ht="12.75">
      <c r="A40" s="22">
        <v>30</v>
      </c>
      <c r="B40" s="14" t="s">
        <v>65</v>
      </c>
      <c r="C40" s="15" t="s">
        <v>66</v>
      </c>
      <c r="D40" s="14">
        <v>1131</v>
      </c>
      <c r="E40" s="16"/>
      <c r="F40" s="17">
        <v>58</v>
      </c>
      <c r="G40" s="13"/>
      <c r="H40" s="13"/>
      <c r="I40" s="13"/>
      <c r="J40" s="18"/>
    </row>
    <row r="41" spans="1:10" ht="12.75">
      <c r="A41" s="22">
        <v>31</v>
      </c>
      <c r="B41" s="14" t="s">
        <v>230</v>
      </c>
      <c r="C41" s="15" t="s">
        <v>231</v>
      </c>
      <c r="D41" s="14">
        <v>1131</v>
      </c>
      <c r="E41" s="16"/>
      <c r="F41" s="17">
        <v>200</v>
      </c>
      <c r="G41" s="13"/>
      <c r="H41" s="13"/>
      <c r="I41" s="13"/>
      <c r="J41" s="18"/>
    </row>
    <row r="42" spans="1:10" ht="12.75">
      <c r="A42" s="22">
        <v>32</v>
      </c>
      <c r="B42" s="14" t="s">
        <v>67</v>
      </c>
      <c r="C42" s="15" t="s">
        <v>68</v>
      </c>
      <c r="D42" s="14">
        <v>1131</v>
      </c>
      <c r="E42" s="16"/>
      <c r="F42" s="17">
        <f>1570.4+1883+4965.03</f>
        <v>8418.43</v>
      </c>
      <c r="G42" s="13"/>
      <c r="H42" s="13"/>
      <c r="I42" s="13"/>
      <c r="J42" s="18"/>
    </row>
    <row r="43" spans="1:10" ht="12.75">
      <c r="A43" s="22">
        <v>33</v>
      </c>
      <c r="B43" s="14" t="s">
        <v>232</v>
      </c>
      <c r="C43" s="15" t="s">
        <v>233</v>
      </c>
      <c r="D43" s="14">
        <v>1131</v>
      </c>
      <c r="E43" s="16"/>
      <c r="F43" s="17">
        <v>10248</v>
      </c>
      <c r="G43" s="13"/>
      <c r="H43" s="13"/>
      <c r="I43" s="13"/>
      <c r="J43" s="18"/>
    </row>
    <row r="44" spans="1:10" ht="21" customHeight="1">
      <c r="A44" s="22">
        <v>34</v>
      </c>
      <c r="B44" s="14" t="s">
        <v>69</v>
      </c>
      <c r="C44" s="15" t="s">
        <v>70</v>
      </c>
      <c r="D44" s="15" t="s">
        <v>71</v>
      </c>
      <c r="E44" s="16"/>
      <c r="F44" s="17">
        <f>9701.2+10773+41</f>
        <v>20515.2</v>
      </c>
      <c r="G44" s="13"/>
      <c r="H44" s="13"/>
      <c r="I44" s="13"/>
      <c r="J44" s="18"/>
    </row>
    <row r="45" spans="1:10" ht="12.75">
      <c r="A45" s="22">
        <v>35</v>
      </c>
      <c r="B45" s="14" t="s">
        <v>72</v>
      </c>
      <c r="C45" s="15" t="s">
        <v>73</v>
      </c>
      <c r="D45" s="15" t="s">
        <v>71</v>
      </c>
      <c r="E45" s="16"/>
      <c r="F45" s="17">
        <f>4660+14+660</f>
        <v>5334</v>
      </c>
      <c r="G45" s="13"/>
      <c r="H45" s="13"/>
      <c r="I45" s="13"/>
      <c r="J45" s="18"/>
    </row>
    <row r="46" spans="1:10" ht="12.75">
      <c r="A46" s="22">
        <v>36</v>
      </c>
      <c r="B46" s="14" t="s">
        <v>74</v>
      </c>
      <c r="C46" s="15" t="s">
        <v>75</v>
      </c>
      <c r="D46" s="15" t="s">
        <v>71</v>
      </c>
      <c r="E46" s="16"/>
      <c r="F46" s="17">
        <v>2.19</v>
      </c>
      <c r="G46" s="13"/>
      <c r="H46" s="13"/>
      <c r="I46" s="13"/>
      <c r="J46" s="18"/>
    </row>
    <row r="47" spans="1:10" ht="22.5" customHeight="1">
      <c r="A47" s="22">
        <v>37</v>
      </c>
      <c r="B47" s="14" t="s">
        <v>76</v>
      </c>
      <c r="C47" s="15" t="s">
        <v>77</v>
      </c>
      <c r="D47" s="15" t="s">
        <v>71</v>
      </c>
      <c r="E47" s="16"/>
      <c r="F47" s="17">
        <f>169.7+5061.5</f>
        <v>5231.2</v>
      </c>
      <c r="G47" s="13"/>
      <c r="H47" s="13"/>
      <c r="I47" s="13"/>
      <c r="J47" s="18"/>
    </row>
    <row r="48" spans="1:10" ht="12.75">
      <c r="A48" s="22">
        <v>38</v>
      </c>
      <c r="B48" s="14" t="s">
        <v>78</v>
      </c>
      <c r="C48" s="15" t="s">
        <v>79</v>
      </c>
      <c r="D48" s="15" t="s">
        <v>71</v>
      </c>
      <c r="E48" s="16"/>
      <c r="F48" s="17">
        <v>4381.2</v>
      </c>
      <c r="G48" s="13"/>
      <c r="H48" s="13"/>
      <c r="I48" s="13"/>
      <c r="J48" s="18"/>
    </row>
    <row r="49" spans="1:10" ht="12.75">
      <c r="A49" s="22">
        <v>39</v>
      </c>
      <c r="B49" s="14" t="s">
        <v>234</v>
      </c>
      <c r="C49" s="15" t="s">
        <v>235</v>
      </c>
      <c r="D49" s="15" t="s">
        <v>71</v>
      </c>
      <c r="E49" s="16"/>
      <c r="F49" s="17">
        <v>7800</v>
      </c>
      <c r="G49" s="13"/>
      <c r="H49" s="13"/>
      <c r="I49" s="13"/>
      <c r="J49" s="18"/>
    </row>
    <row r="50" spans="1:10" ht="12.75">
      <c r="A50" s="22">
        <v>40</v>
      </c>
      <c r="B50" s="14" t="s">
        <v>236</v>
      </c>
      <c r="C50" s="15" t="s">
        <v>237</v>
      </c>
      <c r="D50" s="15" t="s">
        <v>71</v>
      </c>
      <c r="E50" s="16"/>
      <c r="F50" s="17">
        <v>49.5</v>
      </c>
      <c r="G50" s="13"/>
      <c r="H50" s="13"/>
      <c r="I50" s="13"/>
      <c r="J50" s="18"/>
    </row>
    <row r="51" spans="1:10" ht="12.75">
      <c r="A51" s="22">
        <v>41</v>
      </c>
      <c r="B51" s="14" t="s">
        <v>238</v>
      </c>
      <c r="C51" s="15" t="s">
        <v>239</v>
      </c>
      <c r="D51" s="15" t="s">
        <v>71</v>
      </c>
      <c r="E51" s="16"/>
      <c r="F51" s="17">
        <v>190</v>
      </c>
      <c r="G51" s="13"/>
      <c r="H51" s="13"/>
      <c r="I51" s="13"/>
      <c r="J51" s="18"/>
    </row>
    <row r="52" spans="1:10" ht="12.75">
      <c r="A52" s="22">
        <v>42</v>
      </c>
      <c r="B52" s="13" t="s">
        <v>80</v>
      </c>
      <c r="C52" s="20" t="s">
        <v>81</v>
      </c>
      <c r="D52" s="15" t="s">
        <v>71</v>
      </c>
      <c r="E52" s="16"/>
      <c r="F52" s="17">
        <v>5.76</v>
      </c>
      <c r="G52" s="13"/>
      <c r="H52" s="13"/>
      <c r="I52" s="13"/>
      <c r="J52" s="18"/>
    </row>
    <row r="53" spans="1:10" ht="12.75">
      <c r="A53" s="22">
        <v>43</v>
      </c>
      <c r="B53" s="21" t="s">
        <v>82</v>
      </c>
      <c r="C53" s="20" t="s">
        <v>83</v>
      </c>
      <c r="D53" s="15" t="s">
        <v>71</v>
      </c>
      <c r="E53" s="16"/>
      <c r="F53" s="17">
        <v>61.04</v>
      </c>
      <c r="G53" s="13"/>
      <c r="H53" s="13"/>
      <c r="I53" s="13"/>
      <c r="J53" s="18"/>
    </row>
    <row r="54" spans="1:10" ht="12.75">
      <c r="A54" s="22">
        <v>44</v>
      </c>
      <c r="B54" s="13" t="s">
        <v>84</v>
      </c>
      <c r="C54" s="20" t="s">
        <v>85</v>
      </c>
      <c r="D54" s="15" t="s">
        <v>86</v>
      </c>
      <c r="E54" s="16"/>
      <c r="F54" s="17">
        <f>7576+1350</f>
        <v>8926</v>
      </c>
      <c r="G54" s="13"/>
      <c r="H54" s="13"/>
      <c r="I54" s="13"/>
      <c r="J54" s="18"/>
    </row>
    <row r="55" spans="1:10" ht="12.75">
      <c r="A55" s="22">
        <v>45</v>
      </c>
      <c r="B55" s="14" t="s">
        <v>87</v>
      </c>
      <c r="C55" s="15" t="s">
        <v>88</v>
      </c>
      <c r="D55" s="15" t="s">
        <v>71</v>
      </c>
      <c r="E55" s="16"/>
      <c r="F55" s="17">
        <v>80</v>
      </c>
      <c r="G55" s="13"/>
      <c r="H55" s="13"/>
      <c r="I55" s="13"/>
      <c r="J55" s="18"/>
    </row>
    <row r="56" spans="1:10" ht="12.75">
      <c r="A56" s="22">
        <v>46</v>
      </c>
      <c r="B56" s="14" t="s">
        <v>89</v>
      </c>
      <c r="C56" s="15" t="s">
        <v>90</v>
      </c>
      <c r="D56" s="15" t="s">
        <v>71</v>
      </c>
      <c r="E56" s="16"/>
      <c r="F56" s="17">
        <f>1114.2+142</f>
        <v>1256.2</v>
      </c>
      <c r="G56" s="13"/>
      <c r="H56" s="13"/>
      <c r="I56" s="13"/>
      <c r="J56" s="18"/>
    </row>
    <row r="57" spans="1:10" ht="12.75">
      <c r="A57" s="22">
        <v>47</v>
      </c>
      <c r="B57" s="14" t="s">
        <v>91</v>
      </c>
      <c r="C57" s="15" t="s">
        <v>92</v>
      </c>
      <c r="D57" s="15" t="s">
        <v>71</v>
      </c>
      <c r="E57" s="16"/>
      <c r="F57" s="17">
        <v>1670.21</v>
      </c>
      <c r="G57" s="13"/>
      <c r="H57" s="13"/>
      <c r="I57" s="13"/>
      <c r="J57" s="18"/>
    </row>
    <row r="58" spans="1:10" ht="12.75">
      <c r="A58" s="22">
        <v>48</v>
      </c>
      <c r="B58" s="14" t="s">
        <v>93</v>
      </c>
      <c r="C58" s="15" t="s">
        <v>94</v>
      </c>
      <c r="D58" s="15" t="s">
        <v>71</v>
      </c>
      <c r="E58" s="16"/>
      <c r="F58" s="17">
        <f>172.8+318.3</f>
        <v>491.1</v>
      </c>
      <c r="G58" s="13"/>
      <c r="H58" s="13"/>
      <c r="I58" s="13"/>
      <c r="J58" s="18"/>
    </row>
    <row r="59" spans="1:10" ht="43.5" customHeight="1">
      <c r="A59" s="22">
        <v>49</v>
      </c>
      <c r="B59" s="14" t="s">
        <v>240</v>
      </c>
      <c r="C59" s="15" t="s">
        <v>241</v>
      </c>
      <c r="D59" s="15" t="s">
        <v>71</v>
      </c>
      <c r="E59" s="16" t="s">
        <v>17</v>
      </c>
      <c r="F59" s="17">
        <v>556</v>
      </c>
      <c r="G59" s="13" t="s">
        <v>18</v>
      </c>
      <c r="H59" s="13"/>
      <c r="I59" s="13"/>
      <c r="J59" s="18"/>
    </row>
    <row r="60" spans="1:10" ht="12.75">
      <c r="A60" s="22">
        <v>50</v>
      </c>
      <c r="B60" s="14" t="s">
        <v>95</v>
      </c>
      <c r="C60" s="15" t="s">
        <v>96</v>
      </c>
      <c r="D60" s="15" t="s">
        <v>71</v>
      </c>
      <c r="E60" s="16"/>
      <c r="F60" s="17">
        <v>69.45</v>
      </c>
      <c r="G60" s="13"/>
      <c r="H60" s="13"/>
      <c r="I60" s="13"/>
      <c r="J60" s="18"/>
    </row>
    <row r="61" spans="1:10" ht="51.75" customHeight="1">
      <c r="A61" s="22">
        <v>51</v>
      </c>
      <c r="B61" s="19" t="s">
        <v>97</v>
      </c>
      <c r="C61" s="15" t="s">
        <v>98</v>
      </c>
      <c r="D61" s="15" t="s">
        <v>99</v>
      </c>
      <c r="E61" s="16"/>
      <c r="F61" s="17">
        <v>2531.22</v>
      </c>
      <c r="G61" s="13"/>
      <c r="H61" s="13"/>
      <c r="I61" s="13"/>
      <c r="J61" s="18"/>
    </row>
    <row r="62" spans="1:10" ht="12.75">
      <c r="A62" s="22">
        <v>52</v>
      </c>
      <c r="B62" s="14" t="s">
        <v>100</v>
      </c>
      <c r="C62" s="15" t="s">
        <v>101</v>
      </c>
      <c r="D62" s="15" t="s">
        <v>71</v>
      </c>
      <c r="E62" s="16"/>
      <c r="F62" s="17">
        <v>874</v>
      </c>
      <c r="G62" s="13"/>
      <c r="H62" s="13"/>
      <c r="I62" s="13"/>
      <c r="J62" s="18"/>
    </row>
    <row r="63" spans="1:10" ht="12.75">
      <c r="A63" s="22">
        <v>53</v>
      </c>
      <c r="B63" s="14" t="s">
        <v>253</v>
      </c>
      <c r="C63" s="15" t="s">
        <v>254</v>
      </c>
      <c r="D63" s="15"/>
      <c r="E63" s="16"/>
      <c r="F63" s="17">
        <v>2</v>
      </c>
      <c r="G63" s="13"/>
      <c r="H63" s="13"/>
      <c r="I63" s="13"/>
      <c r="J63" s="18"/>
    </row>
    <row r="64" spans="1:10" ht="44.25" customHeight="1">
      <c r="A64" s="22">
        <v>54</v>
      </c>
      <c r="B64" s="14" t="s">
        <v>102</v>
      </c>
      <c r="C64" s="15" t="s">
        <v>103</v>
      </c>
      <c r="D64" s="15" t="s">
        <v>71</v>
      </c>
      <c r="E64" s="16"/>
      <c r="F64" s="17">
        <v>225</v>
      </c>
      <c r="G64" s="13"/>
      <c r="H64" s="13"/>
      <c r="I64" s="13"/>
      <c r="J64" s="18"/>
    </row>
    <row r="65" spans="1:10" ht="15.75" customHeight="1">
      <c r="A65" s="22">
        <v>55</v>
      </c>
      <c r="B65" s="14" t="s">
        <v>104</v>
      </c>
      <c r="C65" s="15" t="s">
        <v>105</v>
      </c>
      <c r="D65" s="15" t="s">
        <v>71</v>
      </c>
      <c r="E65" s="16"/>
      <c r="F65" s="17">
        <v>97.5</v>
      </c>
      <c r="G65" s="13"/>
      <c r="H65" s="13"/>
      <c r="I65" s="13"/>
      <c r="J65" s="18"/>
    </row>
    <row r="66" spans="1:10" ht="78" customHeight="1">
      <c r="A66" s="22">
        <v>56</v>
      </c>
      <c r="B66" s="22" t="s">
        <v>106</v>
      </c>
      <c r="C66" s="20" t="s">
        <v>107</v>
      </c>
      <c r="D66" s="15" t="s">
        <v>99</v>
      </c>
      <c r="E66" s="16"/>
      <c r="F66" s="17">
        <v>19000</v>
      </c>
      <c r="G66" s="13"/>
      <c r="H66" s="13"/>
      <c r="I66" s="13"/>
      <c r="J66" s="18"/>
    </row>
    <row r="67" spans="1:10" ht="78" customHeight="1">
      <c r="A67" s="22">
        <v>57</v>
      </c>
      <c r="B67" s="19" t="s">
        <v>108</v>
      </c>
      <c r="C67" s="15" t="s">
        <v>109</v>
      </c>
      <c r="D67" s="15" t="s">
        <v>71</v>
      </c>
      <c r="E67" s="16"/>
      <c r="F67" s="17">
        <v>350</v>
      </c>
      <c r="G67" s="13"/>
      <c r="H67" s="13"/>
      <c r="I67" s="13"/>
      <c r="J67" s="18"/>
    </row>
    <row r="68" spans="1:10" ht="20.25" customHeight="1">
      <c r="A68" s="22">
        <v>58</v>
      </c>
      <c r="B68" s="14" t="s">
        <v>110</v>
      </c>
      <c r="C68" s="15" t="s">
        <v>111</v>
      </c>
      <c r="D68" s="15" t="s">
        <v>71</v>
      </c>
      <c r="E68" s="16"/>
      <c r="F68" s="17">
        <v>2400</v>
      </c>
      <c r="G68" s="13"/>
      <c r="H68" s="13"/>
      <c r="I68" s="13"/>
      <c r="J68" s="18"/>
    </row>
    <row r="69" spans="1:10" ht="33.75" customHeight="1">
      <c r="A69" s="22">
        <v>59</v>
      </c>
      <c r="B69" s="14" t="s">
        <v>112</v>
      </c>
      <c r="C69" s="15" t="s">
        <v>113</v>
      </c>
      <c r="D69" s="15" t="s">
        <v>71</v>
      </c>
      <c r="E69" s="16"/>
      <c r="F69" s="17">
        <v>7672.35</v>
      </c>
      <c r="G69" s="13"/>
      <c r="H69" s="13"/>
      <c r="I69" s="13"/>
      <c r="J69" s="18"/>
    </row>
    <row r="70" spans="1:10" ht="12.75">
      <c r="A70" s="22">
        <v>60</v>
      </c>
      <c r="B70" s="14" t="s">
        <v>114</v>
      </c>
      <c r="C70" s="15" t="s">
        <v>115</v>
      </c>
      <c r="D70" s="15" t="s">
        <v>71</v>
      </c>
      <c r="E70" s="16"/>
      <c r="F70" s="17">
        <f>44.34+15</f>
        <v>59.34</v>
      </c>
      <c r="G70" s="13"/>
      <c r="H70" s="13"/>
      <c r="I70" s="13"/>
      <c r="J70" s="18"/>
    </row>
    <row r="71" spans="1:10" ht="12.75">
      <c r="A71" s="22">
        <v>61</v>
      </c>
      <c r="B71" s="14" t="s">
        <v>255</v>
      </c>
      <c r="C71" s="15" t="s">
        <v>256</v>
      </c>
      <c r="D71" s="15"/>
      <c r="E71" s="16"/>
      <c r="F71" s="17">
        <v>10</v>
      </c>
      <c r="G71" s="13"/>
      <c r="H71" s="13"/>
      <c r="I71" s="13"/>
      <c r="J71" s="18"/>
    </row>
    <row r="72" spans="1:10" ht="52.5" customHeight="1">
      <c r="A72" s="22">
        <v>62</v>
      </c>
      <c r="B72" s="19" t="s">
        <v>116</v>
      </c>
      <c r="C72" s="15" t="s">
        <v>117</v>
      </c>
      <c r="D72" s="15" t="s">
        <v>118</v>
      </c>
      <c r="E72" s="16"/>
      <c r="F72" s="17">
        <v>1777</v>
      </c>
      <c r="G72" s="13"/>
      <c r="H72" s="13"/>
      <c r="I72" s="13"/>
      <c r="J72" s="18"/>
    </row>
    <row r="73" spans="1:10" ht="12.75">
      <c r="A73" s="22">
        <v>63</v>
      </c>
      <c r="B73" s="14" t="s">
        <v>119</v>
      </c>
      <c r="C73" s="15" t="s">
        <v>120</v>
      </c>
      <c r="D73" s="14" t="s">
        <v>121</v>
      </c>
      <c r="E73" s="16"/>
      <c r="F73" s="17">
        <f>26818+1000</f>
        <v>27818</v>
      </c>
      <c r="G73" s="13"/>
      <c r="H73" s="13"/>
      <c r="I73" s="13"/>
      <c r="J73" s="18"/>
    </row>
    <row r="74" spans="1:10" ht="12.75">
      <c r="A74" s="22">
        <v>64</v>
      </c>
      <c r="B74" s="14" t="s">
        <v>257</v>
      </c>
      <c r="C74" s="15" t="s">
        <v>258</v>
      </c>
      <c r="D74" s="14"/>
      <c r="E74" s="16"/>
      <c r="F74" s="17">
        <v>35</v>
      </c>
      <c r="G74" s="13"/>
      <c r="H74" s="13"/>
      <c r="I74" s="13"/>
      <c r="J74" s="18"/>
    </row>
    <row r="75" spans="1:10" ht="12.75">
      <c r="A75" s="22">
        <v>65</v>
      </c>
      <c r="B75" s="14" t="s">
        <v>122</v>
      </c>
      <c r="C75" s="15" t="s">
        <v>123</v>
      </c>
      <c r="D75" s="14">
        <v>1131</v>
      </c>
      <c r="E75" s="16"/>
      <c r="F75" s="17">
        <f>3330+50</f>
        <v>3380</v>
      </c>
      <c r="G75" s="13"/>
      <c r="H75" s="13"/>
      <c r="I75" s="13"/>
      <c r="J75" s="18"/>
    </row>
    <row r="76" spans="1:10" ht="33.75" customHeight="1">
      <c r="A76" s="22">
        <v>66</v>
      </c>
      <c r="B76" s="14" t="s">
        <v>124</v>
      </c>
      <c r="C76" s="15" t="s">
        <v>125</v>
      </c>
      <c r="D76" s="14">
        <v>1131</v>
      </c>
      <c r="E76" s="16"/>
      <c r="F76" s="17">
        <f>433.22+200</f>
        <v>633.22</v>
      </c>
      <c r="G76" s="13"/>
      <c r="H76" s="13"/>
      <c r="I76" s="13"/>
      <c r="J76" s="18"/>
    </row>
    <row r="77" spans="1:10" ht="76.5" customHeight="1">
      <c r="A77" s="22">
        <v>67</v>
      </c>
      <c r="B77" s="19" t="s">
        <v>126</v>
      </c>
      <c r="C77" s="15" t="s">
        <v>127</v>
      </c>
      <c r="D77" s="14">
        <v>1134</v>
      </c>
      <c r="E77" s="16" t="s">
        <v>17</v>
      </c>
      <c r="F77" s="17">
        <f>1900+1000</f>
        <v>2900</v>
      </c>
      <c r="G77" s="13" t="s">
        <v>18</v>
      </c>
      <c r="H77" s="13"/>
      <c r="I77" s="13"/>
      <c r="J77" s="18"/>
    </row>
    <row r="78" spans="1:10" ht="12.75">
      <c r="A78" s="22">
        <v>68</v>
      </c>
      <c r="B78" s="14" t="s">
        <v>128</v>
      </c>
      <c r="C78" s="15" t="s">
        <v>129</v>
      </c>
      <c r="D78" s="14">
        <v>1131</v>
      </c>
      <c r="E78" s="16"/>
      <c r="F78" s="17">
        <f>15+1010+115.17</f>
        <v>1140.17</v>
      </c>
      <c r="G78" s="13"/>
      <c r="H78" s="13"/>
      <c r="I78" s="13"/>
      <c r="J78" s="18"/>
    </row>
    <row r="79" spans="1:10" ht="12.75">
      <c r="A79" s="22">
        <v>69</v>
      </c>
      <c r="B79" s="14" t="s">
        <v>130</v>
      </c>
      <c r="C79" s="15" t="s">
        <v>131</v>
      </c>
      <c r="D79" s="14">
        <v>1131</v>
      </c>
      <c r="E79" s="16"/>
      <c r="F79" s="17">
        <v>1080</v>
      </c>
      <c r="G79" s="13"/>
      <c r="H79" s="13"/>
      <c r="I79" s="13"/>
      <c r="J79" s="18"/>
    </row>
    <row r="80" spans="1:10" ht="30" customHeight="1">
      <c r="A80" s="22">
        <v>70</v>
      </c>
      <c r="B80" s="14" t="s">
        <v>132</v>
      </c>
      <c r="C80" s="15" t="s">
        <v>133</v>
      </c>
      <c r="D80" s="14">
        <v>1131</v>
      </c>
      <c r="E80" s="16"/>
      <c r="F80" s="17">
        <f>3602+100</f>
        <v>3702</v>
      </c>
      <c r="G80" s="13"/>
      <c r="H80" s="13"/>
      <c r="I80" s="13"/>
      <c r="J80" s="18"/>
    </row>
    <row r="81" spans="1:10" ht="30" customHeight="1">
      <c r="A81" s="22">
        <v>71</v>
      </c>
      <c r="B81" s="14" t="s">
        <v>259</v>
      </c>
      <c r="C81" s="15" t="s">
        <v>260</v>
      </c>
      <c r="D81" s="14"/>
      <c r="E81" s="16"/>
      <c r="F81" s="17">
        <v>45</v>
      </c>
      <c r="G81" s="13"/>
      <c r="H81" s="13"/>
      <c r="I81" s="13"/>
      <c r="J81" s="18"/>
    </row>
    <row r="82" spans="1:10" ht="30" customHeight="1">
      <c r="A82" s="22">
        <v>72</v>
      </c>
      <c r="B82" s="14" t="s">
        <v>261</v>
      </c>
      <c r="C82" s="15" t="s">
        <v>262</v>
      </c>
      <c r="D82" s="14"/>
      <c r="E82" s="16"/>
      <c r="F82" s="17">
        <v>244.6</v>
      </c>
      <c r="G82" s="13"/>
      <c r="H82" s="13"/>
      <c r="I82" s="13"/>
      <c r="J82" s="18"/>
    </row>
    <row r="83" spans="1:10" ht="12.75">
      <c r="A83" s="22">
        <v>73</v>
      </c>
      <c r="B83" s="14" t="s">
        <v>134</v>
      </c>
      <c r="C83" s="15" t="s">
        <v>135</v>
      </c>
      <c r="D83" s="14">
        <v>1131</v>
      </c>
      <c r="E83" s="16"/>
      <c r="F83" s="17">
        <v>2530</v>
      </c>
      <c r="G83" s="13"/>
      <c r="H83" s="13"/>
      <c r="I83" s="13"/>
      <c r="J83" s="18"/>
    </row>
    <row r="84" spans="1:10" ht="12.75">
      <c r="A84" s="22">
        <v>74</v>
      </c>
      <c r="B84" s="14" t="s">
        <v>136</v>
      </c>
      <c r="C84" s="15" t="s">
        <v>137</v>
      </c>
      <c r="D84" s="14">
        <v>1131</v>
      </c>
      <c r="E84" s="16"/>
      <c r="F84" s="17">
        <f>7975+340</f>
        <v>8315</v>
      </c>
      <c r="G84" s="13"/>
      <c r="H84" s="13"/>
      <c r="I84" s="13"/>
      <c r="J84" s="18"/>
    </row>
    <row r="85" spans="1:10" ht="12.75">
      <c r="A85" s="22">
        <v>75</v>
      </c>
      <c r="B85" s="14" t="s">
        <v>242</v>
      </c>
      <c r="C85" s="15" t="s">
        <v>243</v>
      </c>
      <c r="D85" s="14">
        <v>1131</v>
      </c>
      <c r="E85" s="16"/>
      <c r="F85" s="17">
        <f>750+110</f>
        <v>860</v>
      </c>
      <c r="G85" s="13"/>
      <c r="H85" s="13"/>
      <c r="I85" s="13"/>
      <c r="J85" s="18"/>
    </row>
    <row r="86" spans="1:10" ht="12.75">
      <c r="A86" s="22">
        <v>76</v>
      </c>
      <c r="B86" s="14" t="s">
        <v>263</v>
      </c>
      <c r="C86" s="15" t="s">
        <v>264</v>
      </c>
      <c r="D86" s="14"/>
      <c r="E86" s="16"/>
      <c r="F86" s="17">
        <v>105</v>
      </c>
      <c r="G86" s="13"/>
      <c r="H86" s="13"/>
      <c r="I86" s="13"/>
      <c r="J86" s="18"/>
    </row>
    <row r="87" spans="1:10" ht="12.75">
      <c r="A87" s="22">
        <v>77</v>
      </c>
      <c r="B87" s="14" t="s">
        <v>138</v>
      </c>
      <c r="C87" s="15" t="s">
        <v>139</v>
      </c>
      <c r="D87" s="14" t="s">
        <v>140</v>
      </c>
      <c r="E87" s="16"/>
      <c r="F87" s="17">
        <v>30010</v>
      </c>
      <c r="G87" s="13"/>
      <c r="H87" s="13"/>
      <c r="I87" s="13"/>
      <c r="J87" s="18"/>
    </row>
    <row r="88" spans="1:10" ht="12.75">
      <c r="A88" s="22">
        <v>78</v>
      </c>
      <c r="B88" s="19" t="s">
        <v>265</v>
      </c>
      <c r="C88" s="15" t="s">
        <v>266</v>
      </c>
      <c r="D88" s="14"/>
      <c r="E88" s="16"/>
      <c r="F88" s="17">
        <v>5.3</v>
      </c>
      <c r="G88" s="13"/>
      <c r="H88" s="13"/>
      <c r="I88" s="13"/>
      <c r="J88" s="18"/>
    </row>
    <row r="89" spans="1:10" ht="48" customHeight="1">
      <c r="A89" s="22">
        <v>79</v>
      </c>
      <c r="B89" s="24" t="s">
        <v>143</v>
      </c>
      <c r="C89" s="15" t="s">
        <v>144</v>
      </c>
      <c r="D89" s="14">
        <v>2110</v>
      </c>
      <c r="E89" s="16"/>
      <c r="F89" s="17">
        <v>17000</v>
      </c>
      <c r="G89" s="13"/>
      <c r="H89" s="13"/>
      <c r="I89" s="13"/>
      <c r="J89" s="26"/>
    </row>
    <row r="90" spans="1:10" ht="42.75" customHeight="1">
      <c r="A90" s="22">
        <v>80</v>
      </c>
      <c r="B90" s="19" t="s">
        <v>145</v>
      </c>
      <c r="C90" s="15" t="s">
        <v>146</v>
      </c>
      <c r="D90" s="14" t="s">
        <v>140</v>
      </c>
      <c r="E90" s="16"/>
      <c r="F90" s="17">
        <f>4729.34+4060</f>
        <v>8789.34</v>
      </c>
      <c r="G90" s="13"/>
      <c r="H90" s="13"/>
      <c r="I90" s="13"/>
      <c r="J90" s="26"/>
    </row>
    <row r="91" spans="1:10" ht="28.5" customHeight="1">
      <c r="A91" s="22">
        <v>81</v>
      </c>
      <c r="B91" s="19" t="s">
        <v>147</v>
      </c>
      <c r="C91" s="15" t="s">
        <v>148</v>
      </c>
      <c r="D91" s="14">
        <v>1131</v>
      </c>
      <c r="E91" s="16"/>
      <c r="F91" s="17">
        <v>787</v>
      </c>
      <c r="G91" s="13"/>
      <c r="H91" s="13"/>
      <c r="I91" s="13"/>
      <c r="J91" s="26"/>
    </row>
    <row r="92" spans="1:10" ht="18.75" customHeight="1">
      <c r="A92" s="22">
        <v>82</v>
      </c>
      <c r="B92" s="14" t="s">
        <v>149</v>
      </c>
      <c r="C92" s="15" t="s">
        <v>150</v>
      </c>
      <c r="D92" s="14">
        <v>1131</v>
      </c>
      <c r="E92" s="16"/>
      <c r="F92" s="17">
        <v>420</v>
      </c>
      <c r="G92" s="13"/>
      <c r="H92" s="13"/>
      <c r="I92" s="13"/>
      <c r="J92" s="26"/>
    </row>
    <row r="93" spans="1:10" ht="25.5" customHeight="1">
      <c r="A93" s="22">
        <v>83</v>
      </c>
      <c r="B93" s="14" t="s">
        <v>151</v>
      </c>
      <c r="C93" s="15" t="s">
        <v>152</v>
      </c>
      <c r="D93" s="14">
        <v>1131</v>
      </c>
      <c r="E93" s="16"/>
      <c r="F93" s="17">
        <v>709.6</v>
      </c>
      <c r="G93" s="13"/>
      <c r="H93" s="13"/>
      <c r="I93" s="13"/>
      <c r="J93" s="26"/>
    </row>
    <row r="94" spans="1:10" ht="32.25" customHeight="1">
      <c r="A94" s="22">
        <v>84</v>
      </c>
      <c r="B94" s="14" t="s">
        <v>153</v>
      </c>
      <c r="C94" s="15" t="s">
        <v>154</v>
      </c>
      <c r="D94" s="14">
        <v>1163</v>
      </c>
      <c r="E94" s="16"/>
      <c r="F94" s="42">
        <f>139700+5000</f>
        <v>144700</v>
      </c>
      <c r="G94" s="43" t="s">
        <v>155</v>
      </c>
      <c r="H94" s="43"/>
      <c r="I94" s="43"/>
      <c r="J94" s="43"/>
    </row>
    <row r="95" spans="1:10" ht="33" customHeight="1">
      <c r="A95" s="22">
        <v>85</v>
      </c>
      <c r="B95" s="19" t="s">
        <v>244</v>
      </c>
      <c r="C95" s="15" t="s">
        <v>157</v>
      </c>
      <c r="D95" s="14">
        <v>1161</v>
      </c>
      <c r="E95" s="16"/>
      <c r="F95" s="42">
        <f>232200+7000+12055</f>
        <v>251255</v>
      </c>
      <c r="G95" s="43"/>
      <c r="H95" s="43"/>
      <c r="I95" s="43"/>
      <c r="J95" s="43"/>
    </row>
    <row r="96" spans="1:10" ht="27" customHeight="1">
      <c r="A96" s="22">
        <v>86</v>
      </c>
      <c r="B96" s="14" t="s">
        <v>158</v>
      </c>
      <c r="C96" s="15" t="s">
        <v>159</v>
      </c>
      <c r="D96" s="14">
        <v>1162</v>
      </c>
      <c r="E96" s="16"/>
      <c r="F96" s="17">
        <v>18100</v>
      </c>
      <c r="G96" s="14" t="s">
        <v>18</v>
      </c>
      <c r="H96" s="14"/>
      <c r="I96" s="14"/>
      <c r="J96" s="26"/>
    </row>
    <row r="97" spans="1:10" ht="57.75" customHeight="1">
      <c r="A97" s="22">
        <v>87</v>
      </c>
      <c r="B97" s="24" t="s">
        <v>160</v>
      </c>
      <c r="C97" s="28" t="s">
        <v>161</v>
      </c>
      <c r="D97" s="14">
        <v>1134</v>
      </c>
      <c r="E97" s="16"/>
      <c r="F97" s="17">
        <v>7000</v>
      </c>
      <c r="G97" s="14"/>
      <c r="H97" s="14"/>
      <c r="I97" s="14"/>
      <c r="J97" s="26"/>
    </row>
    <row r="98" spans="1:10" ht="57.75" customHeight="1">
      <c r="A98" s="22">
        <v>88</v>
      </c>
      <c r="B98" s="44" t="s">
        <v>162</v>
      </c>
      <c r="C98" s="28" t="s">
        <v>163</v>
      </c>
      <c r="D98" s="14" t="s">
        <v>164</v>
      </c>
      <c r="E98" s="16"/>
      <c r="F98" s="17">
        <v>51110</v>
      </c>
      <c r="G98" s="14"/>
      <c r="H98" s="14"/>
      <c r="I98" s="14"/>
      <c r="J98" s="26"/>
    </row>
    <row r="99" spans="1:10" ht="57.75" customHeight="1">
      <c r="A99" s="22">
        <v>89</v>
      </c>
      <c r="B99" s="44" t="s">
        <v>165</v>
      </c>
      <c r="C99" s="28" t="s">
        <v>166</v>
      </c>
      <c r="D99" s="14">
        <v>1134</v>
      </c>
      <c r="E99" s="24" t="s">
        <v>17</v>
      </c>
      <c r="F99" s="17">
        <f>10000+3300</f>
        <v>13300</v>
      </c>
      <c r="G99" s="14" t="s">
        <v>18</v>
      </c>
      <c r="H99" s="14"/>
      <c r="I99" s="14"/>
      <c r="J99" s="26"/>
    </row>
    <row r="100" spans="1:10" ht="42" customHeight="1">
      <c r="A100" s="22">
        <v>90</v>
      </c>
      <c r="B100" s="47" t="s">
        <v>267</v>
      </c>
      <c r="C100" s="15" t="s">
        <v>268</v>
      </c>
      <c r="D100" s="14"/>
      <c r="E100" s="24"/>
      <c r="F100" s="17">
        <v>10000</v>
      </c>
      <c r="G100" s="14"/>
      <c r="H100" s="14"/>
      <c r="I100" s="14"/>
      <c r="J100" s="26"/>
    </row>
    <row r="101" spans="1:10" ht="37.5" customHeight="1">
      <c r="A101" s="22">
        <v>91</v>
      </c>
      <c r="B101" s="48" t="s">
        <v>269</v>
      </c>
      <c r="C101" s="15" t="s">
        <v>172</v>
      </c>
      <c r="D101" s="14"/>
      <c r="E101" s="24"/>
      <c r="F101" s="17">
        <v>15000</v>
      </c>
      <c r="G101" s="14"/>
      <c r="H101" s="14"/>
      <c r="I101" s="14"/>
      <c r="J101" s="26"/>
    </row>
    <row r="102" spans="1:10" ht="37.5" customHeight="1">
      <c r="A102" s="22">
        <v>92</v>
      </c>
      <c r="B102" s="48" t="s">
        <v>270</v>
      </c>
      <c r="C102" s="15" t="s">
        <v>174</v>
      </c>
      <c r="D102" s="14"/>
      <c r="E102" s="24"/>
      <c r="F102" s="17">
        <v>15000</v>
      </c>
      <c r="G102" s="14"/>
      <c r="H102" s="14"/>
      <c r="I102" s="14"/>
      <c r="J102" s="26"/>
    </row>
    <row r="103" spans="1:10" ht="37.5" customHeight="1">
      <c r="A103" s="22">
        <v>93</v>
      </c>
      <c r="B103" s="48" t="s">
        <v>271</v>
      </c>
      <c r="C103" s="15" t="s">
        <v>176</v>
      </c>
      <c r="D103" s="14"/>
      <c r="E103" s="24"/>
      <c r="F103" s="17">
        <v>5000</v>
      </c>
      <c r="G103" s="14"/>
      <c r="H103" s="14"/>
      <c r="I103" s="14"/>
      <c r="J103" s="26"/>
    </row>
    <row r="104" spans="1:10" ht="63.75" customHeight="1">
      <c r="A104" s="22">
        <v>94</v>
      </c>
      <c r="B104" s="19" t="s">
        <v>245</v>
      </c>
      <c r="C104" s="45" t="s">
        <v>178</v>
      </c>
      <c r="D104" s="14">
        <v>1134</v>
      </c>
      <c r="E104" s="24"/>
      <c r="F104" s="17">
        <v>14000</v>
      </c>
      <c r="G104" s="14"/>
      <c r="H104" s="14"/>
      <c r="I104" s="14"/>
      <c r="J104" s="26"/>
    </row>
    <row r="105" spans="1:10" ht="12.75">
      <c r="A105" s="22">
        <v>95</v>
      </c>
      <c r="B105" s="14" t="s">
        <v>179</v>
      </c>
      <c r="C105" s="15" t="s">
        <v>180</v>
      </c>
      <c r="D105" s="14">
        <v>1131</v>
      </c>
      <c r="E105" s="24"/>
      <c r="F105" s="17">
        <v>91.53</v>
      </c>
      <c r="G105" s="14"/>
      <c r="H105" s="14"/>
      <c r="I105" s="14"/>
      <c r="J105" s="26"/>
    </row>
    <row r="106" spans="1:10" ht="12.75">
      <c r="A106" s="22">
        <v>96</v>
      </c>
      <c r="B106" s="19" t="s">
        <v>181</v>
      </c>
      <c r="C106" s="15" t="s">
        <v>182</v>
      </c>
      <c r="D106" s="14">
        <v>1134</v>
      </c>
      <c r="E106" s="24"/>
      <c r="F106" s="17">
        <v>3434</v>
      </c>
      <c r="G106" s="14"/>
      <c r="H106" s="14"/>
      <c r="I106" s="14"/>
      <c r="J106" s="26"/>
    </row>
    <row r="107" spans="1:10" ht="12.75">
      <c r="A107" s="22">
        <v>97</v>
      </c>
      <c r="B107" s="19" t="s">
        <v>183</v>
      </c>
      <c r="C107" s="15" t="s">
        <v>184</v>
      </c>
      <c r="D107" s="14">
        <v>1172</v>
      </c>
      <c r="E107" s="24"/>
      <c r="F107" s="17">
        <v>10500</v>
      </c>
      <c r="G107" s="14"/>
      <c r="H107" s="14"/>
      <c r="I107" s="14"/>
      <c r="J107" s="26"/>
    </row>
    <row r="108" spans="1:10" ht="12.75">
      <c r="A108" s="22">
        <v>98</v>
      </c>
      <c r="B108" s="19" t="s">
        <v>185</v>
      </c>
      <c r="C108" s="15" t="s">
        <v>186</v>
      </c>
      <c r="D108" s="14">
        <v>1134</v>
      </c>
      <c r="E108" s="24"/>
      <c r="F108" s="17">
        <v>2090</v>
      </c>
      <c r="G108" s="14"/>
      <c r="H108" s="14"/>
      <c r="I108" s="14"/>
      <c r="J108" s="26"/>
    </row>
    <row r="109" spans="1:10" ht="39" customHeight="1">
      <c r="A109" s="22">
        <v>99</v>
      </c>
      <c r="B109" s="24" t="s">
        <v>187</v>
      </c>
      <c r="C109" s="28" t="s">
        <v>188</v>
      </c>
      <c r="D109" s="14">
        <v>1134</v>
      </c>
      <c r="E109" s="24"/>
      <c r="F109" s="17">
        <v>3700</v>
      </c>
      <c r="G109" s="14"/>
      <c r="H109" s="14"/>
      <c r="I109" s="14"/>
      <c r="J109" s="26"/>
    </row>
    <row r="110" spans="1:10" ht="27.75" customHeight="1">
      <c r="A110" s="22">
        <v>100</v>
      </c>
      <c r="B110" s="14" t="s">
        <v>189</v>
      </c>
      <c r="C110" s="15" t="s">
        <v>190</v>
      </c>
      <c r="D110" s="14">
        <v>1134</v>
      </c>
      <c r="E110" s="24"/>
      <c r="F110" s="17">
        <f>46157.27+2095</f>
        <v>48252.27</v>
      </c>
      <c r="G110" s="14"/>
      <c r="H110" s="14"/>
      <c r="I110" s="14"/>
      <c r="J110" s="18"/>
    </row>
    <row r="111" spans="1:10" ht="25.5" customHeight="1">
      <c r="A111" s="22">
        <v>101</v>
      </c>
      <c r="B111" s="14" t="s">
        <v>191</v>
      </c>
      <c r="C111" s="15" t="s">
        <v>192</v>
      </c>
      <c r="D111" s="14">
        <v>1134</v>
      </c>
      <c r="E111" s="24"/>
      <c r="F111" s="17">
        <f>12161.78+721</f>
        <v>12882.78</v>
      </c>
      <c r="G111" s="14"/>
      <c r="H111" s="14"/>
      <c r="I111" s="14"/>
      <c r="J111" s="18"/>
    </row>
    <row r="112" spans="1:10" ht="33" customHeight="1">
      <c r="A112" s="22">
        <v>102</v>
      </c>
      <c r="B112" s="14" t="s">
        <v>193</v>
      </c>
      <c r="C112" s="15" t="s">
        <v>194</v>
      </c>
      <c r="D112" s="14">
        <v>1134</v>
      </c>
      <c r="E112" s="24"/>
      <c r="F112" s="17">
        <v>205</v>
      </c>
      <c r="G112" s="14"/>
      <c r="H112" s="14"/>
      <c r="I112" s="14"/>
      <c r="J112" s="18"/>
    </row>
    <row r="113" spans="1:10" ht="29.25" customHeight="1">
      <c r="A113" s="22">
        <v>103</v>
      </c>
      <c r="B113" s="14" t="s">
        <v>195</v>
      </c>
      <c r="C113" s="15" t="s">
        <v>196</v>
      </c>
      <c r="D113" s="14">
        <v>1134</v>
      </c>
      <c r="E113" s="24"/>
      <c r="F113" s="17">
        <f>561.6+257</f>
        <v>818.6</v>
      </c>
      <c r="G113" s="14"/>
      <c r="H113" s="14"/>
      <c r="I113" s="14"/>
      <c r="J113" s="18"/>
    </row>
    <row r="114" spans="1:10" ht="33" customHeight="1">
      <c r="A114" s="22">
        <v>104</v>
      </c>
      <c r="B114" s="14" t="s">
        <v>246</v>
      </c>
      <c r="C114" s="15" t="s">
        <v>247</v>
      </c>
      <c r="D114" s="14">
        <v>1134</v>
      </c>
      <c r="E114" s="24"/>
      <c r="F114" s="17">
        <v>427</v>
      </c>
      <c r="G114" s="14"/>
      <c r="H114" s="14"/>
      <c r="I114" s="14"/>
      <c r="J114" s="18"/>
    </row>
    <row r="115" spans="1:10" ht="53.25" customHeight="1">
      <c r="A115" s="22">
        <v>105</v>
      </c>
      <c r="B115" s="19" t="s">
        <v>197</v>
      </c>
      <c r="C115" s="15" t="s">
        <v>198</v>
      </c>
      <c r="D115" s="14">
        <v>1134</v>
      </c>
      <c r="E115" s="24"/>
      <c r="F115" s="17">
        <v>5000</v>
      </c>
      <c r="G115" s="14"/>
      <c r="H115" s="14"/>
      <c r="I115" s="14"/>
      <c r="J115" s="18"/>
    </row>
    <row r="116" spans="1:10" ht="28.5" customHeight="1">
      <c r="A116" s="22">
        <v>106</v>
      </c>
      <c r="B116" s="14" t="s">
        <v>199</v>
      </c>
      <c r="C116" s="15" t="s">
        <v>200</v>
      </c>
      <c r="D116" s="14">
        <v>1131</v>
      </c>
      <c r="E116" s="24"/>
      <c r="F116" s="17">
        <v>3184</v>
      </c>
      <c r="G116" s="14"/>
      <c r="H116" s="14"/>
      <c r="I116" s="14"/>
      <c r="J116" s="18"/>
    </row>
    <row r="117" spans="1:10" ht="12.75">
      <c r="A117" s="22">
        <v>107</v>
      </c>
      <c r="B117" s="19" t="s">
        <v>201</v>
      </c>
      <c r="C117" s="15" t="s">
        <v>202</v>
      </c>
      <c r="D117" s="14">
        <v>1134</v>
      </c>
      <c r="E117" s="24"/>
      <c r="F117" s="17">
        <v>32696</v>
      </c>
      <c r="G117" s="14"/>
      <c r="H117" s="14"/>
      <c r="I117" s="14"/>
      <c r="J117" s="18"/>
    </row>
    <row r="118" spans="1:10" ht="60.75" customHeight="1">
      <c r="A118" s="22">
        <v>108</v>
      </c>
      <c r="B118" s="24" t="s">
        <v>203</v>
      </c>
      <c r="C118" s="28" t="s">
        <v>204</v>
      </c>
      <c r="D118" s="14">
        <v>1134</v>
      </c>
      <c r="E118" s="24"/>
      <c r="F118" s="17">
        <f>4413+1320</f>
        <v>5733</v>
      </c>
      <c r="G118" s="14"/>
      <c r="H118" s="14"/>
      <c r="I118" s="14"/>
      <c r="J118" s="18"/>
    </row>
    <row r="119" spans="1:10" ht="113.25" customHeight="1">
      <c r="A119" s="22">
        <v>109</v>
      </c>
      <c r="B119" s="44" t="s">
        <v>205</v>
      </c>
      <c r="C119" s="28" t="s">
        <v>206</v>
      </c>
      <c r="D119" s="14">
        <v>1171</v>
      </c>
      <c r="E119" s="24" t="s">
        <v>17</v>
      </c>
      <c r="F119" s="17">
        <f>20000+37500</f>
        <v>57500</v>
      </c>
      <c r="G119" s="13" t="s">
        <v>18</v>
      </c>
      <c r="H119" s="13"/>
      <c r="I119" s="13"/>
      <c r="J119" s="18"/>
    </row>
    <row r="120" spans="1:10" ht="12.75">
      <c r="A120" s="22">
        <v>110</v>
      </c>
      <c r="B120" s="14" t="s">
        <v>207</v>
      </c>
      <c r="C120" s="15" t="s">
        <v>208</v>
      </c>
      <c r="D120" s="14">
        <v>1134</v>
      </c>
      <c r="E120" s="24"/>
      <c r="F120" s="17">
        <f>9200+1000</f>
        <v>10200</v>
      </c>
      <c r="G120" s="13"/>
      <c r="H120" s="13"/>
      <c r="I120" s="13"/>
      <c r="J120" s="18"/>
    </row>
    <row r="121" spans="1:10" ht="12.75">
      <c r="A121" s="22">
        <v>111</v>
      </c>
      <c r="B121" s="14" t="s">
        <v>209</v>
      </c>
      <c r="C121" s="15" t="s">
        <v>210</v>
      </c>
      <c r="D121" s="14">
        <v>1134</v>
      </c>
      <c r="E121" s="24"/>
      <c r="F121" s="17">
        <v>2714</v>
      </c>
      <c r="G121" s="13"/>
      <c r="H121" s="13"/>
      <c r="I121" s="13"/>
      <c r="J121" s="18"/>
    </row>
    <row r="122" spans="1:10" ht="12.75">
      <c r="A122" s="22">
        <v>112</v>
      </c>
      <c r="B122" s="14" t="s">
        <v>211</v>
      </c>
      <c r="C122" s="15" t="s">
        <v>212</v>
      </c>
      <c r="D122" s="14">
        <v>1134</v>
      </c>
      <c r="E122" s="24"/>
      <c r="F122" s="17">
        <f>18839.98+2700</f>
        <v>21539.98</v>
      </c>
      <c r="G122" s="13"/>
      <c r="H122" s="13"/>
      <c r="I122" s="13"/>
      <c r="J122" s="18"/>
    </row>
    <row r="123" spans="1:10" ht="12.75">
      <c r="A123" s="22">
        <v>113</v>
      </c>
      <c r="B123" s="14" t="s">
        <v>213</v>
      </c>
      <c r="C123" s="15" t="s">
        <v>214</v>
      </c>
      <c r="D123" s="14">
        <v>1172</v>
      </c>
      <c r="E123" s="24"/>
      <c r="F123" s="17">
        <v>10740</v>
      </c>
      <c r="G123" s="13"/>
      <c r="H123" s="13"/>
      <c r="I123" s="13"/>
      <c r="J123" s="18"/>
    </row>
    <row r="124" spans="1:10" ht="12.75">
      <c r="A124" s="22">
        <v>114</v>
      </c>
      <c r="B124" s="14" t="s">
        <v>215</v>
      </c>
      <c r="C124" s="15" t="s">
        <v>216</v>
      </c>
      <c r="D124" s="14">
        <v>1172</v>
      </c>
      <c r="E124" s="24"/>
      <c r="F124" s="17">
        <v>13650</v>
      </c>
      <c r="G124" s="13"/>
      <c r="H124" s="13"/>
      <c r="I124" s="13"/>
      <c r="J124" s="18"/>
    </row>
    <row r="125" spans="1:10" ht="12.75">
      <c r="A125" s="22">
        <v>115</v>
      </c>
      <c r="B125" s="14" t="s">
        <v>217</v>
      </c>
      <c r="C125" s="15" t="s">
        <v>218</v>
      </c>
      <c r="D125" s="14">
        <v>1134</v>
      </c>
      <c r="E125" s="24"/>
      <c r="F125" s="17">
        <v>3142.15</v>
      </c>
      <c r="G125" s="13"/>
      <c r="H125" s="13"/>
      <c r="I125" s="13"/>
      <c r="J125" s="18"/>
    </row>
    <row r="126" spans="1:10" ht="12.75">
      <c r="A126" s="22">
        <v>116</v>
      </c>
      <c r="B126" s="14" t="s">
        <v>219</v>
      </c>
      <c r="C126" s="15"/>
      <c r="D126" s="14"/>
      <c r="E126" s="24"/>
      <c r="F126" s="17">
        <f>177.54+3</f>
        <v>180.54</v>
      </c>
      <c r="G126" s="13"/>
      <c r="H126" s="13"/>
      <c r="I126" s="13"/>
      <c r="J126" s="18"/>
    </row>
    <row r="127" spans="1:10" ht="18" customHeight="1">
      <c r="A127" s="13"/>
      <c r="B127" s="32" t="s">
        <v>220</v>
      </c>
      <c r="C127" s="33"/>
      <c r="D127" s="32"/>
      <c r="E127" s="34"/>
      <c r="F127" s="46">
        <f>SUM(F11:F126)</f>
        <v>1104005</v>
      </c>
      <c r="G127" s="32"/>
      <c r="H127" s="32"/>
      <c r="I127" s="32"/>
      <c r="J127" s="32"/>
    </row>
    <row r="128" ht="6" customHeight="1">
      <c r="J128" s="36"/>
    </row>
    <row r="129" spans="6:10" ht="12.75" hidden="1">
      <c r="F129" s="37">
        <f>962377.76-F127</f>
        <v>-141627.24</v>
      </c>
      <c r="J129" s="36"/>
    </row>
    <row r="130" ht="27.75" customHeight="1"/>
    <row r="131" spans="1:9" ht="12.75">
      <c r="A131" s="38" t="s">
        <v>272</v>
      </c>
      <c r="D131" s="39"/>
      <c r="F131" s="39"/>
      <c r="G131" s="39"/>
      <c r="H131" s="39"/>
      <c r="I131" s="39"/>
    </row>
    <row r="132" ht="12.75">
      <c r="J132" s="36"/>
    </row>
    <row r="133" spans="1:9" ht="27" customHeight="1">
      <c r="A133" s="40" t="s">
        <v>222</v>
      </c>
      <c r="D133" s="39"/>
      <c r="F133" s="39"/>
      <c r="G133" s="39"/>
      <c r="H133" s="39"/>
      <c r="I133" s="39"/>
    </row>
    <row r="136" ht="21" customHeight="1">
      <c r="A136" t="s">
        <v>223</v>
      </c>
    </row>
  </sheetData>
  <sheetProtection selectLockedCells="1" selectUnlockedCells="1"/>
  <mergeCells count="16">
    <mergeCell ref="A6:J6"/>
    <mergeCell ref="A7:J7"/>
    <mergeCell ref="E11:E27"/>
    <mergeCell ref="G11:I27"/>
    <mergeCell ref="E28:E58"/>
    <mergeCell ref="G28:I58"/>
    <mergeCell ref="E59:E76"/>
    <mergeCell ref="G59:I76"/>
    <mergeCell ref="E77:E98"/>
    <mergeCell ref="G77:I93"/>
    <mergeCell ref="G94:J95"/>
    <mergeCell ref="G96:I98"/>
    <mergeCell ref="E99:E118"/>
    <mergeCell ref="G99:I118"/>
    <mergeCell ref="E119:E126"/>
    <mergeCell ref="G119:I1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2011-03-03T09:12:12Z</dcterms:created>
  <dcterms:modified xsi:type="dcterms:W3CDTF">2011-03-17T08:20:30Z</dcterms:modified>
  <cp:category/>
  <cp:version/>
  <cp:contentType/>
  <cp:contentStatus/>
</cp:coreProperties>
</file>